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1-2023\ВНЕСЕНИЕ ИЗМЕНЕНИЙ\2_МАЙ\ДОПОЛНИТЕЛЬНЫЕ МАТЕРИАЛЫ\"/>
    </mc:Choice>
  </mc:AlternateContent>
  <bookViews>
    <workbookView xWindow="0" yWindow="0" windowWidth="16530" windowHeight="13935" tabRatio="802" activeTab="1"/>
  </bookViews>
  <sheets>
    <sheet name="доходы ДФ_май" sheetId="9" r:id="rId1"/>
    <sheet name="расходы ДФ_май" sheetId="8" r:id="rId2"/>
  </sheets>
  <definedNames>
    <definedName name="_xlnm.Print_Titles" localSheetId="0">'доходы ДФ_май'!$8:$8</definedName>
    <definedName name="_xlnm.Print_Titles" localSheetId="1">'расходы ДФ_май'!$5:$6</definedName>
    <definedName name="_xlnm.Print_Area" localSheetId="1">'расходы ДФ_май'!$A$1:$I$54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8" l="1"/>
  <c r="G40" i="8"/>
  <c r="H40" i="8"/>
  <c r="H34" i="8"/>
  <c r="G34" i="8"/>
  <c r="I44" i="8" l="1"/>
  <c r="G46" i="8"/>
  <c r="H44" i="8"/>
  <c r="G44" i="8"/>
  <c r="I43" i="8"/>
  <c r="I37" i="8"/>
  <c r="I22" i="8" s="1"/>
  <c r="H37" i="8"/>
  <c r="I20" i="8"/>
  <c r="H20" i="8"/>
  <c r="G20" i="8"/>
  <c r="G16" i="8"/>
  <c r="G15" i="8" s="1"/>
  <c r="I15" i="8"/>
  <c r="H15" i="8"/>
  <c r="G12" i="8"/>
  <c r="G9" i="8" s="1"/>
  <c r="I9" i="8"/>
  <c r="H9" i="8"/>
  <c r="G22" i="8" l="1"/>
  <c r="G8" i="8" s="1"/>
  <c r="G7" i="8" s="1"/>
  <c r="I8" i="8"/>
  <c r="I7" i="8" s="1"/>
  <c r="H22" i="8"/>
  <c r="H8" i="8" s="1"/>
  <c r="H7" i="8" s="1"/>
</calcChain>
</file>

<file path=xl/sharedStrings.xml><?xml version="1.0" encoding="utf-8"?>
<sst xmlns="http://schemas.openxmlformats.org/spreadsheetml/2006/main" count="163" uniqueCount="146">
  <si>
    <t>Предоставление субсидий бюджетам муниципальных образований для софинансирования расходных обязательств на дорожную деятельность, связанную с автомобильными дорогами общего пользования местного значения</t>
  </si>
  <si>
    <t>Субсидии местным бюджетам на создание объектов инфраструктуры для реализации инвестиционных проектов территории опережающего социально-экономического развития</t>
  </si>
  <si>
    <t>Расходы на обеспечение деятельности (оказание услуг) государственных учреждений ГБУ НСО "СМЭУ"</t>
  </si>
  <si>
    <t xml:space="preserve">"реализация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Обеспечение деятельности ГКУ НСО"ТУАД",ГКУ НСО "МОСТ"
</t>
  </si>
  <si>
    <t>176</t>
  </si>
  <si>
    <t xml:space="preserve">ремонт автомобильных дорог и дорожных сооружений общего пользования регионального или межмуниципального значения
</t>
  </si>
  <si>
    <t xml:space="preserve">капитальный ремонт автомобильных дорог и дорожных сооружений общего пользования регионального или межмуниципального значения
</t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</si>
  <si>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</si>
  <si>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строительство объектов дорожной инфраструктуры для многофункциональной ледовой арены по улице Немировича Данченко в г. Новосибирске</t>
  </si>
  <si>
    <t xml:space="preserve">разработка проектной, рабочей, технической документации автомобильных дорог регионального и межмуниципального значения (включая инженерные изыскания, проведение необходимых экспертиз);
</t>
  </si>
  <si>
    <t xml:space="preserve">выполнение и внедрение научно-исследовательских и опытно-конструкторских работ в дорожной отрасли Новосибирской области;
</t>
  </si>
  <si>
    <t xml:space="preserve">выполнение работ по инвентаризации, паспортизации автомобильных дорог общего пользования регионального или межмуниципального значения и дорожных сооружений на них;
</t>
  </si>
  <si>
    <t xml:space="preserve">содержание автомобильных дорог и дорожных сооружений общего пользования регионального или межмуниципального значения
</t>
  </si>
  <si>
    <t>cтроительство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</si>
  <si>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Государственная программа  Новосибирской области "Развитие автомобильных дорог регионального, межмуниципального и местного значения в Новосибирской области" в том числе: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</si>
  <si>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</si>
  <si>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Расходы на управление дорожным хозяйством в части финансового обеспечение деятельности  ЦОДД</t>
  </si>
  <si>
    <t>110  240  850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</si>
  <si>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ЦОДД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</si>
  <si>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 "</t>
  </si>
  <si>
    <t>Мероприятия по обеспечению безопастности и бесперебойного движения на автомобильных дорогах общего пользования регионального или межмуниципального значения, реализуемые ГКУ ТУАД</t>
  </si>
  <si>
    <t>Государственная программа  "Повышение безопасности дорожного движения на автомобильных дорогах и обеспечение безопасности населения на транспорте в Новосибирской области "</t>
  </si>
  <si>
    <t>ВСЕГО:</t>
  </si>
  <si>
    <t>Дорожный фонд Новосибирской области</t>
  </si>
  <si>
    <t>КВР</t>
  </si>
  <si>
    <t>КЦСР</t>
  </si>
  <si>
    <t>ПР</t>
  </si>
  <si>
    <t>РЗ</t>
  </si>
  <si>
    <t>ГРБС</t>
  </si>
  <si>
    <t>Направления расходования бюджетных ассигнований дорожного фонда</t>
  </si>
  <si>
    <t>Классификация расходов бюджета</t>
  </si>
  <si>
    <t xml:space="preserve">Государственная программа  Новосибирской области "Развитие системы социальной поддержки населения и улучшение социального положения семей с детьми в Новосибирской области  </t>
  </si>
  <si>
    <t>176, 124</t>
  </si>
  <si>
    <t>110
 240 
320 410 
830
850</t>
  </si>
  <si>
    <t xml:space="preserve">субсидии для обеспечения устойчивого функционирования автомобильных дорог  местного значения и искусственных сооружений на них, а также улично-дорожной сети в муниципальных образованиях  Новосибирской области  в целях реализации регионального проекта "Дорожная сеть (Новосибирская область)" 
</t>
  </si>
  <si>
    <t>Таблица 1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</si>
  <si>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</si>
  <si>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Код бюджетной классификации Российской Федерации</t>
  </si>
  <si>
    <t>Наименование групп, подгрупп, статей, подстатей, видов, подвидов, относящихся к доходам бюджетов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</si>
  <si>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</si>
  <si>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</si>
  <si>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000 1 06 04000 02 0000 110</t>
  </si>
  <si>
    <t>Транспортный налог</t>
  </si>
  <si>
    <t xml:space="preserve">000 1 06 02000 02 0000 110 </t>
  </si>
  <si>
    <t>Налог на имущество организаций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</si>
  <si>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</si>
  <si>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</si>
  <si>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</si>
  <si>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</si>
  <si>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</si>
  <si>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</si>
  <si>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000 1 13 01500 00 0000 120</t>
  </si>
  <si>
    <t>Плата за оказание услуг по присоединению объектов дорожного сервиса к автомобильным дорогам общего пользования</t>
  </si>
  <si>
    <t>000 1 13 01990 00 0000 130</t>
  </si>
  <si>
    <t>Прочие доходы от оказания платных услуг (работ)</t>
  </si>
  <si>
    <t>000 1 16 01121 01 0000 140</t>
  </si>
  <si>
    <t>000 1 16 01112 01 0000 140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</si>
  <si>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</si>
  <si>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000 1 16 01122 01 0000 140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</si>
  <si>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</si>
  <si>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</si>
  <si>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</si>
  <si>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000 1 16 07090 02 0000 140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</si>
  <si>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</si>
  <si>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000 2 02 27372 02 0000 150</t>
  </si>
  <si>
    <t>000 2 02 45393 02 0000 150</t>
  </si>
  <si>
    <t>Собственные доходы</t>
  </si>
  <si>
    <t>ИТОГО ДОХОДЫ</t>
  </si>
  <si>
    <t>Таблица 2</t>
  </si>
  <si>
    <t>Региональный проект "Общесистемные меры развития дорожного хозяйства (Новосибирская область)"</t>
  </si>
  <si>
    <t>22.0.R2.03240</t>
  </si>
  <si>
    <t>240</t>
  </si>
  <si>
    <t>04.0.12.70420</t>
  </si>
  <si>
    <t>22.0.04.00590</t>
  </si>
  <si>
    <t>22.0.04.03250</t>
  </si>
  <si>
    <t>22.0.00.00000</t>
  </si>
  <si>
    <t>04.0.00.00000</t>
  </si>
  <si>
    <t>31.0.00.00000</t>
  </si>
  <si>
    <t>31.0.03.02630</t>
  </si>
  <si>
    <t>31.0.02.02620</t>
  </si>
  <si>
    <t>Региональный проект "Общесистемные меры развития дорожного хозяйства (Новосибирская область)"Размещение автоматических пунктов весогабаритного контроля транспортных средств на автомобильных дорогах регионального и межмуниципального значения</t>
  </si>
  <si>
    <t>31.0.R2.06360</t>
  </si>
  <si>
    <t xml:space="preserve">Региональный проект "Безопасность дорожного движения (Новосибирская область)"Проведение профилактических мероприятий в области безопасности дорожного движения </t>
  </si>
  <si>
    <t>31.0.R3.02611
31.0.R3.02612</t>
  </si>
  <si>
    <t>99.0.00.70320</t>
  </si>
  <si>
    <t>99.0.00.01060</t>
  </si>
  <si>
    <t>99.0.00.00590</t>
  </si>
  <si>
    <t>99.0.00.70720</t>
  </si>
  <si>
    <t>99.0.00.70260</t>
  </si>
  <si>
    <t>61.0.07.02780</t>
  </si>
  <si>
    <t>61.0.01.R3720</t>
  </si>
  <si>
    <t>Строительство и реконструкция автомобильных дорог общего пользования с твердым покрытием в целях развития транспортной инфраструктуры на сельских территориях
Средства федерального бюджета</t>
  </si>
  <si>
    <t>61.0.R1.53933</t>
  </si>
  <si>
    <t>61.0.04.70760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</si>
  <si>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</si>
  <si>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61.0.05.02830</t>
  </si>
  <si>
    <t>61.0.R1.53931</t>
  </si>
  <si>
    <t>61.0.R1.00000</t>
  </si>
  <si>
    <t>Региональный проект Новосибирской области "Дорожная сеть (Новосибирская область)"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
средства федерального бюджета</t>
  </si>
  <si>
    <t>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</si>
  <si>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61.0.03.02810</t>
  </si>
  <si>
    <t>Строительство мостового перехода через р. Обь в створе ул. Ипподромской города Новосибирска на условиях государственно-частного партнерства</t>
  </si>
  <si>
    <t xml:space="preserve">61.0.02.53901 </t>
  </si>
  <si>
    <t>61.0.01.02770 61.0.R1.53931
61.0.01.R3720</t>
  </si>
  <si>
    <t>61.0.00.00000</t>
  </si>
  <si>
    <t xml:space="preserve"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Оказание услуг по независимому контролю качества
</t>
  </si>
  <si>
    <t>04
10</t>
  </si>
  <si>
    <t>09
04</t>
  </si>
  <si>
    <t>03.0.01.27880</t>
  </si>
  <si>
    <t>000 1 16 01123 01 0000 140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</si>
  <si>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</si>
  <si>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000 1 16 07010 02 0000 140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</si>
  <si>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</si>
  <si>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</si>
  <si>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</si>
  <si>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000 2 04 02040 02 0000 150</t>
  </si>
  <si>
    <t>Поступления от некоммерческой организации "Фонд развития моногородов" в бюджеты субъектов Российской Федерации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</si>
  <si>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Безвозмездные поступления</t>
  </si>
  <si>
    <t>61.0.03.02810
61.0.R1.53932</t>
  </si>
  <si>
    <t>61.0.F1.50211</t>
  </si>
  <si>
    <t>000 2 02 25021 02 0000 150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</si>
  <si>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</si>
  <si>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 xml:space="preserve">Распределение бюджетных ассигнований по направлениям расходования дорожного фонда на 2021 год и плановый период 2022 и 2023 годов в структуре кодов бюджетной классификации								</t>
  </si>
  <si>
    <t>Обеспечение мероприятий по строительству и (или) реконструкции объектов инфраструктуры, за счет средств, поступивших от некоммерческой организации "Фонд развития моногородов" Средства Фонда моногородов</t>
  </si>
  <si>
    <t>Региональный проект "Жилье ". Стимулирование программ развития жилищного строительства. Средства федерального бюджета</t>
  </si>
  <si>
    <t>Межбюджетные трансферты, передаваемые бюджетам субъектов Российской Федерации на финансовое обеспечение дорожной деятельности</t>
  </si>
  <si>
    <t>Межбюджетные трансферты, передаваемые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</si>
  <si>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61.0.R2.54180</t>
  </si>
  <si>
    <t>Финансовое обеспечение дорожной деятельности в рамках реализации регионального проекта "Дорожная сеть (Новосибирская область)" (капитальные вложения в объекты государственной собственности)</t>
  </si>
  <si>
    <t>Финансовое обеспечение дорожной деятельности в рамках реализации регионального проекта "Дорожная сеть (Новосибирская область)" (субсидии на устойчивое функционирование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области)</t>
  </si>
  <si>
    <t>61.0.02.53901</t>
  </si>
  <si>
    <t>Региональный проект Новосибирской области "Общесистемные меры развития дорожного хозяйства (Новосибирская область)"
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</si>
  <si>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Финансовое обеспечение дорожной деятельности в рамках реализации регионального проекта "Дорожная сеть (Новосибирская область)" (капитальные вложения в объекты государственной собственности) дороги к ЛДС</t>
  </si>
  <si>
    <t>обслуживание государственного и муниципального долга. Процентные платежи по государственному долгу субъекта Российской Федерации</t>
  </si>
  <si>
    <t xml:space="preserve">000 2 02 45390 02 0000 150 </t>
  </si>
  <si>
    <t xml:space="preserve">000 2 02 45418 02 0000 150 </t>
  </si>
  <si>
    <t>Финансовое обеспечение дорожной деятельности в рамках реализации регионального проекта "Региональная и местная дорожная сеть (Новосибирская область)" (сохранность и восстановление автомобильных дорог регионального и межмуниципального значения и искусственных сооружений на них)</t>
  </si>
  <si>
    <t>Строительство мостового перехода через р. Обь в створе ул. Ипподромской города Новосибирска на условиях государственно-частного партнерства за счет средств резервного фонда Правительства Российской Федерации</t>
  </si>
  <si>
    <t>61.0.02.5390F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</si>
  <si>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судьями федеральных судов, должностными лицами федеральных государственных органов, учреждений</t>
  </si>
  <si>
    <t>000 1 16 10122 01 0002 140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</si>
  <si>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 (доходы, направляемые на формирование дорожного фонда субъекта Российской Федерации)</t>
  </si>
  <si>
    <t>__________________________________</t>
  </si>
  <si>
    <t>Объемы доходов и расходов дорожного фонда Новосибирской области</t>
  </si>
  <si>
    <t>тыс. рублей</t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</si>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</sst>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#,##0.0;[Red]\-#,##0.0;0.0"/>
    <numFmt numFmtId="165" formatCode="000"/>
    <numFmt numFmtId="166" formatCode="00"/>
    <numFmt numFmtId="167" formatCode="0000000000"/>
    <numFmt numFmtId="168" formatCode="#,##0.0;[Red]\-#,##0.0"/>
    <numFmt numFmtId="169" formatCode="_-* #,##0.0_-;\-* #,##0.0_-;_-* &quot;-&quot;??_-;_-@_-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43" fontId="16" fillId="0" borderId="0" applyFont="0" applyFill="0" applyBorder="0" applyAlignment="0" applyProtection="0"/>
    <xf numFmtId="0" fontId="16" fillId="0" borderId="0"/>
    <xf numFmtId="0" fontId="18" fillId="0" borderId="0"/>
    <xf numFmtId="0" fontId="20" fillId="0" borderId="0"/>
  </cellStyleXfs>
  <cellXfs count="93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166" fontId="2" fillId="0" borderId="0" xfId="1" applyNumberFormat="1" applyFont="1" applyFill="1" applyAlignment="1" applyProtection="1">
      <alignment horizontal="center" vertical="center"/>
      <protection hidden="1"/>
    </xf>
    <xf numFmtId="164" fontId="3" fillId="0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/>
      <protection hidden="1"/>
    </xf>
    <xf numFmtId="166" fontId="3" fillId="0" borderId="0" xfId="1" applyNumberFormat="1" applyFont="1" applyFill="1" applyAlignment="1" applyProtection="1">
      <alignment horizontal="center" vertical="center"/>
      <protection hidden="1"/>
    </xf>
    <xf numFmtId="164" fontId="2" fillId="0" borderId="0" xfId="1" applyNumberFormat="1" applyFont="1" applyFill="1" applyAlignment="1" applyProtection="1">
      <alignment vertical="center"/>
      <protection hidden="1"/>
    </xf>
    <xf numFmtId="165" fontId="5" fillId="0" borderId="1" xfId="1" applyNumberFormat="1" applyFont="1" applyFill="1" applyBorder="1" applyAlignment="1" applyProtection="1">
      <alignment vertical="center"/>
      <protection hidden="1"/>
    </xf>
    <xf numFmtId="167" fontId="5" fillId="0" borderId="1" xfId="1" applyNumberFormat="1" applyFont="1" applyFill="1" applyBorder="1" applyAlignment="1" applyProtection="1">
      <alignment vertical="center"/>
      <protection hidden="1"/>
    </xf>
    <xf numFmtId="166" fontId="5" fillId="0" borderId="1" xfId="1" applyNumberFormat="1" applyFont="1" applyFill="1" applyBorder="1" applyAlignment="1" applyProtection="1">
      <alignment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1" xfId="1" applyNumberFormat="1" applyFont="1" applyFill="1" applyBorder="1" applyAlignment="1" applyProtection="1">
      <alignment vertical="center"/>
      <protection hidden="1"/>
    </xf>
    <xf numFmtId="164" fontId="9" fillId="0" borderId="1" xfId="1" applyNumberFormat="1" applyFont="1" applyFill="1" applyBorder="1" applyAlignment="1" applyProtection="1">
      <alignment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Fill="1" applyAlignment="1">
      <alignment horizontal="right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1" applyFont="1" applyFill="1"/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43" fontId="1" fillId="0" borderId="0" xfId="3" applyFont="1" applyFill="1"/>
    <xf numFmtId="0" fontId="12" fillId="0" borderId="0" xfId="0" applyFont="1" applyFill="1"/>
    <xf numFmtId="0" fontId="12" fillId="0" borderId="0" xfId="0" applyFont="1" applyFill="1" applyAlignment="1">
      <alignment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2" applyNumberFormat="1" applyFont="1" applyFill="1" applyBorder="1" applyAlignment="1" applyProtection="1">
      <alignment vertical="center" wrapText="1"/>
      <protection hidden="1"/>
    </xf>
    <xf numFmtId="0" fontId="13" fillId="0" borderId="0" xfId="0" applyFont="1" applyFill="1"/>
    <xf numFmtId="168" fontId="17" fillId="0" borderId="1" xfId="0" applyNumberFormat="1" applyFont="1" applyFill="1" applyBorder="1" applyAlignment="1"/>
    <xf numFmtId="169" fontId="1" fillId="0" borderId="0" xfId="3" applyNumberFormat="1" applyFont="1" applyFill="1"/>
    <xf numFmtId="169" fontId="15" fillId="0" borderId="0" xfId="3" applyNumberFormat="1" applyFont="1" applyFill="1"/>
    <xf numFmtId="4" fontId="1" fillId="0" borderId="0" xfId="1" applyNumberFormat="1" applyFill="1" applyProtection="1">
      <protection hidden="1"/>
    </xf>
    <xf numFmtId="165" fontId="2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168" fontId="13" fillId="0" borderId="1" xfId="0" applyNumberFormat="1" applyFont="1" applyFill="1" applyBorder="1" applyAlignment="1"/>
    <xf numFmtId="168" fontId="17" fillId="0" borderId="1" xfId="0" applyNumberFormat="1" applyFont="1" applyFill="1" applyBorder="1"/>
    <xf numFmtId="0" fontId="17" fillId="0" borderId="0" xfId="0" applyFont="1" applyFill="1"/>
    <xf numFmtId="43" fontId="13" fillId="0" borderId="0" xfId="3" applyFont="1" applyFill="1"/>
    <xf numFmtId="43" fontId="19" fillId="0" borderId="0" xfId="3" applyFont="1" applyFill="1"/>
    <xf numFmtId="0" fontId="13" fillId="0" borderId="1" xfId="0" applyFont="1" applyFill="1" applyBorder="1" applyAlignment="1">
      <alignment horizontal="center" vertical="center"/>
    </xf>
    <xf numFmtId="164" fontId="22" fillId="0" borderId="1" xfId="6" applyNumberFormat="1" applyFont="1" applyFill="1" applyBorder="1" applyAlignment="1" applyProtection="1">
      <alignment horizontal="right" vertical="center"/>
      <protection hidden="1"/>
    </xf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0" xfId="1" applyFont="1"/>
    <xf numFmtId="0" fontId="0" fillId="2" borderId="0" xfId="1" applyFont="1" applyFill="1"/>
    <xf numFmtId="0" fontId="1" fillId="2" borderId="0" xfId="1" applyFill="1"/>
    <xf numFmtId="0" fontId="11" fillId="0" borderId="0" xfId="0" applyFont="1" applyFill="1" applyAlignment="1">
      <alignment horizontal="center" vertical="center" wrapText="1"/>
    </xf>
    <xf numFmtId="168" fontId="4" fillId="0" borderId="1" xfId="2" applyNumberFormat="1" applyFont="1" applyFill="1" applyBorder="1" applyAlignment="1" applyProtection="1">
      <protection hidden="1"/>
    </xf>
    <xf numFmtId="168" fontId="5" fillId="0" borderId="1" xfId="2" applyNumberFormat="1" applyFont="1" applyFill="1" applyBorder="1" applyAlignment="1" applyProtection="1">
      <protection hidden="1"/>
    </xf>
    <xf numFmtId="0" fontId="14" fillId="0" borderId="0" xfId="0" applyFont="1" applyFill="1" applyAlignment="1">
      <alignment horizontal="right"/>
    </xf>
    <xf numFmtId="0" fontId="4" fillId="0" borderId="0" xfId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1" xfId="6" applyNumberFormat="1" applyFont="1" applyFill="1" applyBorder="1" applyAlignment="1" applyProtection="1">
      <alignment horizontal="right" vertical="center"/>
      <protection hidden="1"/>
    </xf>
    <xf numFmtId="164" fontId="21" fillId="0" borderId="1" xfId="6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5" applyNumberFormat="1" applyFont="1" applyFill="1" applyBorder="1" applyAlignment="1" applyProtection="1">
      <alignment horizontal="right" vertical="center"/>
      <protection hidden="1"/>
    </xf>
    <xf numFmtId="164" fontId="4" fillId="0" borderId="1" xfId="5" applyNumberFormat="1" applyFont="1" applyFill="1" applyBorder="1" applyAlignment="1" applyProtection="1">
      <alignment horizontal="right" vertical="center"/>
      <protection hidden="1"/>
    </xf>
    <xf numFmtId="0" fontId="14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12" fillId="0" borderId="0" xfId="0" applyFont="1" applyFill="1" applyAlignment="1">
      <alignment horizontal="center"/>
    </xf>
    <xf numFmtId="0" fontId="5" fillId="0" borderId="1" xfId="2" applyNumberFormat="1" applyFont="1" applyFill="1" applyBorder="1" applyAlignment="1" applyProtection="1">
      <alignment horizontal="left" vertical="top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3" xfId="5"/>
    <cellStyle name="Обычный 4" xfId="6"/>
    <cellStyle name="Обычный 5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view="pageBreakPreview" topLeftCell="A22" zoomScale="90" zoomScaleNormal="100" zoomScaleSheetLayoutView="90" workbookViewId="0">
      <selection activeCell="B31" sqref="B31"/>
    </sheetView>
  </sheetViews>
  <sheetFormatPr defaultRowHeight="15" x14ac:dyDescent="0.25"/>
  <cols>
    <col min="1" max="1" width="30.140625" style="40" customWidth="1"/>
    <col min="2" max="2" width="76.140625" style="41" customWidth="1"/>
    <col min="3" max="5" width="13.140625" style="40" bestFit="1" customWidth="1"/>
    <col min="6" max="9" width="9.140625" style="40"/>
    <col min="10" max="10" width="14" style="40" customWidth="1"/>
    <col min="11" max="11" width="16.85546875" style="40" customWidth="1"/>
    <col min="12" max="245" width="9.140625" style="40"/>
    <col min="246" max="246" width="27.28515625" style="40" customWidth="1"/>
    <col min="247" max="247" width="65.5703125" style="40" bestFit="1" customWidth="1"/>
    <col min="248" max="248" width="14.5703125" style="40" customWidth="1"/>
    <col min="249" max="249" width="0" style="40" hidden="1" customWidth="1"/>
    <col min="250" max="250" width="13.42578125" style="40" customWidth="1"/>
    <col min="251" max="251" width="0" style="40" hidden="1" customWidth="1"/>
    <col min="252" max="253" width="13.140625" style="40" bestFit="1" customWidth="1"/>
    <col min="254" max="254" width="12.7109375" style="40" bestFit="1" customWidth="1"/>
    <col min="255" max="255" width="13.5703125" style="40" bestFit="1" customWidth="1"/>
    <col min="256" max="259" width="13.5703125" style="40" customWidth="1"/>
    <col min="260" max="260" width="12.7109375" style="40" customWidth="1"/>
    <col min="261" max="501" width="9.140625" style="40"/>
    <col min="502" max="502" width="27.28515625" style="40" customWidth="1"/>
    <col min="503" max="503" width="65.5703125" style="40" bestFit="1" customWidth="1"/>
    <col min="504" max="504" width="14.5703125" style="40" customWidth="1"/>
    <col min="505" max="505" width="0" style="40" hidden="1" customWidth="1"/>
    <col min="506" max="506" width="13.42578125" style="40" customWidth="1"/>
    <col min="507" max="507" width="0" style="40" hidden="1" customWidth="1"/>
    <col min="508" max="509" width="13.140625" style="40" bestFit="1" customWidth="1"/>
    <col min="510" max="510" width="12.7109375" style="40" bestFit="1" customWidth="1"/>
    <col min="511" max="511" width="13.5703125" style="40" bestFit="1" customWidth="1"/>
    <col min="512" max="515" width="13.5703125" style="40" customWidth="1"/>
    <col min="516" max="516" width="12.7109375" style="40" customWidth="1"/>
    <col min="517" max="757" width="9.140625" style="40"/>
    <col min="758" max="758" width="27.28515625" style="40" customWidth="1"/>
    <col min="759" max="759" width="65.5703125" style="40" bestFit="1" customWidth="1"/>
    <col min="760" max="760" width="14.5703125" style="40" customWidth="1"/>
    <col min="761" max="761" width="0" style="40" hidden="1" customWidth="1"/>
    <col min="762" max="762" width="13.42578125" style="40" customWidth="1"/>
    <col min="763" max="763" width="0" style="40" hidden="1" customWidth="1"/>
    <col min="764" max="765" width="13.140625" style="40" bestFit="1" customWidth="1"/>
    <col min="766" max="766" width="12.7109375" style="40" bestFit="1" customWidth="1"/>
    <col min="767" max="767" width="13.5703125" style="40" bestFit="1" customWidth="1"/>
    <col min="768" max="771" width="13.5703125" style="40" customWidth="1"/>
    <col min="772" max="772" width="12.7109375" style="40" customWidth="1"/>
    <col min="773" max="1013" width="9.140625" style="40"/>
    <col min="1014" max="1014" width="27.28515625" style="40" customWidth="1"/>
    <col min="1015" max="1015" width="65.5703125" style="40" bestFit="1" customWidth="1"/>
    <col min="1016" max="1016" width="14.5703125" style="40" customWidth="1"/>
    <col min="1017" max="1017" width="0" style="40" hidden="1" customWidth="1"/>
    <col min="1018" max="1018" width="13.42578125" style="40" customWidth="1"/>
    <col min="1019" max="1019" width="0" style="40" hidden="1" customWidth="1"/>
    <col min="1020" max="1021" width="13.140625" style="40" bestFit="1" customWidth="1"/>
    <col min="1022" max="1022" width="12.7109375" style="40" bestFit="1" customWidth="1"/>
    <col min="1023" max="1023" width="13.5703125" style="40" bestFit="1" customWidth="1"/>
    <col min="1024" max="1027" width="13.5703125" style="40" customWidth="1"/>
    <col min="1028" max="1028" width="12.7109375" style="40" customWidth="1"/>
    <col min="1029" max="1269" width="9.140625" style="40"/>
    <col min="1270" max="1270" width="27.28515625" style="40" customWidth="1"/>
    <col min="1271" max="1271" width="65.5703125" style="40" bestFit="1" customWidth="1"/>
    <col min="1272" max="1272" width="14.5703125" style="40" customWidth="1"/>
    <col min="1273" max="1273" width="0" style="40" hidden="1" customWidth="1"/>
    <col min="1274" max="1274" width="13.42578125" style="40" customWidth="1"/>
    <col min="1275" max="1275" width="0" style="40" hidden="1" customWidth="1"/>
    <col min="1276" max="1277" width="13.140625" style="40" bestFit="1" customWidth="1"/>
    <col min="1278" max="1278" width="12.7109375" style="40" bestFit="1" customWidth="1"/>
    <col min="1279" max="1279" width="13.5703125" style="40" bestFit="1" customWidth="1"/>
    <col min="1280" max="1283" width="13.5703125" style="40" customWidth="1"/>
    <col min="1284" max="1284" width="12.7109375" style="40" customWidth="1"/>
    <col min="1285" max="1525" width="9.140625" style="40"/>
    <col min="1526" max="1526" width="27.28515625" style="40" customWidth="1"/>
    <col min="1527" max="1527" width="65.5703125" style="40" bestFit="1" customWidth="1"/>
    <col min="1528" max="1528" width="14.5703125" style="40" customWidth="1"/>
    <col min="1529" max="1529" width="0" style="40" hidden="1" customWidth="1"/>
    <col min="1530" max="1530" width="13.42578125" style="40" customWidth="1"/>
    <col min="1531" max="1531" width="0" style="40" hidden="1" customWidth="1"/>
    <col min="1532" max="1533" width="13.140625" style="40" bestFit="1" customWidth="1"/>
    <col min="1534" max="1534" width="12.7109375" style="40" bestFit="1" customWidth="1"/>
    <col min="1535" max="1535" width="13.5703125" style="40" bestFit="1" customWidth="1"/>
    <col min="1536" max="1539" width="13.5703125" style="40" customWidth="1"/>
    <col min="1540" max="1540" width="12.7109375" style="40" customWidth="1"/>
    <col min="1541" max="1781" width="9.140625" style="40"/>
    <col min="1782" max="1782" width="27.28515625" style="40" customWidth="1"/>
    <col min="1783" max="1783" width="65.5703125" style="40" bestFit="1" customWidth="1"/>
    <col min="1784" max="1784" width="14.5703125" style="40" customWidth="1"/>
    <col min="1785" max="1785" width="0" style="40" hidden="1" customWidth="1"/>
    <col min="1786" max="1786" width="13.42578125" style="40" customWidth="1"/>
    <col min="1787" max="1787" width="0" style="40" hidden="1" customWidth="1"/>
    <col min="1788" max="1789" width="13.140625" style="40" bestFit="1" customWidth="1"/>
    <col min="1790" max="1790" width="12.7109375" style="40" bestFit="1" customWidth="1"/>
    <col min="1791" max="1791" width="13.5703125" style="40" bestFit="1" customWidth="1"/>
    <col min="1792" max="1795" width="13.5703125" style="40" customWidth="1"/>
    <col min="1796" max="1796" width="12.7109375" style="40" customWidth="1"/>
    <col min="1797" max="2037" width="9.140625" style="40"/>
    <col min="2038" max="2038" width="27.28515625" style="40" customWidth="1"/>
    <col min="2039" max="2039" width="65.5703125" style="40" bestFit="1" customWidth="1"/>
    <col min="2040" max="2040" width="14.5703125" style="40" customWidth="1"/>
    <col min="2041" max="2041" width="0" style="40" hidden="1" customWidth="1"/>
    <col min="2042" max="2042" width="13.42578125" style="40" customWidth="1"/>
    <col min="2043" max="2043" width="0" style="40" hidden="1" customWidth="1"/>
    <col min="2044" max="2045" width="13.140625" style="40" bestFit="1" customWidth="1"/>
    <col min="2046" max="2046" width="12.7109375" style="40" bestFit="1" customWidth="1"/>
    <col min="2047" max="2047" width="13.5703125" style="40" bestFit="1" customWidth="1"/>
    <col min="2048" max="2051" width="13.5703125" style="40" customWidth="1"/>
    <col min="2052" max="2052" width="12.7109375" style="40" customWidth="1"/>
    <col min="2053" max="2293" width="9.140625" style="40"/>
    <col min="2294" max="2294" width="27.28515625" style="40" customWidth="1"/>
    <col min="2295" max="2295" width="65.5703125" style="40" bestFit="1" customWidth="1"/>
    <col min="2296" max="2296" width="14.5703125" style="40" customWidth="1"/>
    <col min="2297" max="2297" width="0" style="40" hidden="1" customWidth="1"/>
    <col min="2298" max="2298" width="13.42578125" style="40" customWidth="1"/>
    <col min="2299" max="2299" width="0" style="40" hidden="1" customWidth="1"/>
    <col min="2300" max="2301" width="13.140625" style="40" bestFit="1" customWidth="1"/>
    <col min="2302" max="2302" width="12.7109375" style="40" bestFit="1" customWidth="1"/>
    <col min="2303" max="2303" width="13.5703125" style="40" bestFit="1" customWidth="1"/>
    <col min="2304" max="2307" width="13.5703125" style="40" customWidth="1"/>
    <col min="2308" max="2308" width="12.7109375" style="40" customWidth="1"/>
    <col min="2309" max="2549" width="9.140625" style="40"/>
    <col min="2550" max="2550" width="27.28515625" style="40" customWidth="1"/>
    <col min="2551" max="2551" width="65.5703125" style="40" bestFit="1" customWidth="1"/>
    <col min="2552" max="2552" width="14.5703125" style="40" customWidth="1"/>
    <col min="2553" max="2553" width="0" style="40" hidden="1" customWidth="1"/>
    <col min="2554" max="2554" width="13.42578125" style="40" customWidth="1"/>
    <col min="2555" max="2555" width="0" style="40" hidden="1" customWidth="1"/>
    <col min="2556" max="2557" width="13.140625" style="40" bestFit="1" customWidth="1"/>
    <col min="2558" max="2558" width="12.7109375" style="40" bestFit="1" customWidth="1"/>
    <col min="2559" max="2559" width="13.5703125" style="40" bestFit="1" customWidth="1"/>
    <col min="2560" max="2563" width="13.5703125" style="40" customWidth="1"/>
    <col min="2564" max="2564" width="12.7109375" style="40" customWidth="1"/>
    <col min="2565" max="2805" width="9.140625" style="40"/>
    <col min="2806" max="2806" width="27.28515625" style="40" customWidth="1"/>
    <col min="2807" max="2807" width="65.5703125" style="40" bestFit="1" customWidth="1"/>
    <col min="2808" max="2808" width="14.5703125" style="40" customWidth="1"/>
    <col min="2809" max="2809" width="0" style="40" hidden="1" customWidth="1"/>
    <col min="2810" max="2810" width="13.42578125" style="40" customWidth="1"/>
    <col min="2811" max="2811" width="0" style="40" hidden="1" customWidth="1"/>
    <col min="2812" max="2813" width="13.140625" style="40" bestFit="1" customWidth="1"/>
    <col min="2814" max="2814" width="12.7109375" style="40" bestFit="1" customWidth="1"/>
    <col min="2815" max="2815" width="13.5703125" style="40" bestFit="1" customWidth="1"/>
    <col min="2816" max="2819" width="13.5703125" style="40" customWidth="1"/>
    <col min="2820" max="2820" width="12.7109375" style="40" customWidth="1"/>
    <col min="2821" max="3061" width="9.140625" style="40"/>
    <col min="3062" max="3062" width="27.28515625" style="40" customWidth="1"/>
    <col min="3063" max="3063" width="65.5703125" style="40" bestFit="1" customWidth="1"/>
    <col min="3064" max="3064" width="14.5703125" style="40" customWidth="1"/>
    <col min="3065" max="3065" width="0" style="40" hidden="1" customWidth="1"/>
    <col min="3066" max="3066" width="13.42578125" style="40" customWidth="1"/>
    <col min="3067" max="3067" width="0" style="40" hidden="1" customWidth="1"/>
    <col min="3068" max="3069" width="13.140625" style="40" bestFit="1" customWidth="1"/>
    <col min="3070" max="3070" width="12.7109375" style="40" bestFit="1" customWidth="1"/>
    <col min="3071" max="3071" width="13.5703125" style="40" bestFit="1" customWidth="1"/>
    <col min="3072" max="3075" width="13.5703125" style="40" customWidth="1"/>
    <col min="3076" max="3076" width="12.7109375" style="40" customWidth="1"/>
    <col min="3077" max="3317" width="9.140625" style="40"/>
    <col min="3318" max="3318" width="27.28515625" style="40" customWidth="1"/>
    <col min="3319" max="3319" width="65.5703125" style="40" bestFit="1" customWidth="1"/>
    <col min="3320" max="3320" width="14.5703125" style="40" customWidth="1"/>
    <col min="3321" max="3321" width="0" style="40" hidden="1" customWidth="1"/>
    <col min="3322" max="3322" width="13.42578125" style="40" customWidth="1"/>
    <col min="3323" max="3323" width="0" style="40" hidden="1" customWidth="1"/>
    <col min="3324" max="3325" width="13.140625" style="40" bestFit="1" customWidth="1"/>
    <col min="3326" max="3326" width="12.7109375" style="40" bestFit="1" customWidth="1"/>
    <col min="3327" max="3327" width="13.5703125" style="40" bestFit="1" customWidth="1"/>
    <col min="3328" max="3331" width="13.5703125" style="40" customWidth="1"/>
    <col min="3332" max="3332" width="12.7109375" style="40" customWidth="1"/>
    <col min="3333" max="3573" width="9.140625" style="40"/>
    <col min="3574" max="3574" width="27.28515625" style="40" customWidth="1"/>
    <col min="3575" max="3575" width="65.5703125" style="40" bestFit="1" customWidth="1"/>
    <col min="3576" max="3576" width="14.5703125" style="40" customWidth="1"/>
    <col min="3577" max="3577" width="0" style="40" hidden="1" customWidth="1"/>
    <col min="3578" max="3578" width="13.42578125" style="40" customWidth="1"/>
    <col min="3579" max="3579" width="0" style="40" hidden="1" customWidth="1"/>
    <col min="3580" max="3581" width="13.140625" style="40" bestFit="1" customWidth="1"/>
    <col min="3582" max="3582" width="12.7109375" style="40" bestFit="1" customWidth="1"/>
    <col min="3583" max="3583" width="13.5703125" style="40" bestFit="1" customWidth="1"/>
    <col min="3584" max="3587" width="13.5703125" style="40" customWidth="1"/>
    <col min="3588" max="3588" width="12.7109375" style="40" customWidth="1"/>
    <col min="3589" max="3829" width="9.140625" style="40"/>
    <col min="3830" max="3830" width="27.28515625" style="40" customWidth="1"/>
    <col min="3831" max="3831" width="65.5703125" style="40" bestFit="1" customWidth="1"/>
    <col min="3832" max="3832" width="14.5703125" style="40" customWidth="1"/>
    <col min="3833" max="3833" width="0" style="40" hidden="1" customWidth="1"/>
    <col min="3834" max="3834" width="13.42578125" style="40" customWidth="1"/>
    <col min="3835" max="3835" width="0" style="40" hidden="1" customWidth="1"/>
    <col min="3836" max="3837" width="13.140625" style="40" bestFit="1" customWidth="1"/>
    <col min="3838" max="3838" width="12.7109375" style="40" bestFit="1" customWidth="1"/>
    <col min="3839" max="3839" width="13.5703125" style="40" bestFit="1" customWidth="1"/>
    <col min="3840" max="3843" width="13.5703125" style="40" customWidth="1"/>
    <col min="3844" max="3844" width="12.7109375" style="40" customWidth="1"/>
    <col min="3845" max="4085" width="9.140625" style="40"/>
    <col min="4086" max="4086" width="27.28515625" style="40" customWidth="1"/>
    <col min="4087" max="4087" width="65.5703125" style="40" bestFit="1" customWidth="1"/>
    <col min="4088" max="4088" width="14.5703125" style="40" customWidth="1"/>
    <col min="4089" max="4089" width="0" style="40" hidden="1" customWidth="1"/>
    <col min="4090" max="4090" width="13.42578125" style="40" customWidth="1"/>
    <col min="4091" max="4091" width="0" style="40" hidden="1" customWidth="1"/>
    <col min="4092" max="4093" width="13.140625" style="40" bestFit="1" customWidth="1"/>
    <col min="4094" max="4094" width="12.7109375" style="40" bestFit="1" customWidth="1"/>
    <col min="4095" max="4095" width="13.5703125" style="40" bestFit="1" customWidth="1"/>
    <col min="4096" max="4099" width="13.5703125" style="40" customWidth="1"/>
    <col min="4100" max="4100" width="12.7109375" style="40" customWidth="1"/>
    <col min="4101" max="4341" width="9.140625" style="40"/>
    <col min="4342" max="4342" width="27.28515625" style="40" customWidth="1"/>
    <col min="4343" max="4343" width="65.5703125" style="40" bestFit="1" customWidth="1"/>
    <col min="4344" max="4344" width="14.5703125" style="40" customWidth="1"/>
    <col min="4345" max="4345" width="0" style="40" hidden="1" customWidth="1"/>
    <col min="4346" max="4346" width="13.42578125" style="40" customWidth="1"/>
    <col min="4347" max="4347" width="0" style="40" hidden="1" customWidth="1"/>
    <col min="4348" max="4349" width="13.140625" style="40" bestFit="1" customWidth="1"/>
    <col min="4350" max="4350" width="12.7109375" style="40" bestFit="1" customWidth="1"/>
    <col min="4351" max="4351" width="13.5703125" style="40" bestFit="1" customWidth="1"/>
    <col min="4352" max="4355" width="13.5703125" style="40" customWidth="1"/>
    <col min="4356" max="4356" width="12.7109375" style="40" customWidth="1"/>
    <col min="4357" max="4597" width="9.140625" style="40"/>
    <col min="4598" max="4598" width="27.28515625" style="40" customWidth="1"/>
    <col min="4599" max="4599" width="65.5703125" style="40" bestFit="1" customWidth="1"/>
    <col min="4600" max="4600" width="14.5703125" style="40" customWidth="1"/>
    <col min="4601" max="4601" width="0" style="40" hidden="1" customWidth="1"/>
    <col min="4602" max="4602" width="13.42578125" style="40" customWidth="1"/>
    <col min="4603" max="4603" width="0" style="40" hidden="1" customWidth="1"/>
    <col min="4604" max="4605" width="13.140625" style="40" bestFit="1" customWidth="1"/>
    <col min="4606" max="4606" width="12.7109375" style="40" bestFit="1" customWidth="1"/>
    <col min="4607" max="4607" width="13.5703125" style="40" bestFit="1" customWidth="1"/>
    <col min="4608" max="4611" width="13.5703125" style="40" customWidth="1"/>
    <col min="4612" max="4612" width="12.7109375" style="40" customWidth="1"/>
    <col min="4613" max="4853" width="9.140625" style="40"/>
    <col min="4854" max="4854" width="27.28515625" style="40" customWidth="1"/>
    <col min="4855" max="4855" width="65.5703125" style="40" bestFit="1" customWidth="1"/>
    <col min="4856" max="4856" width="14.5703125" style="40" customWidth="1"/>
    <col min="4857" max="4857" width="0" style="40" hidden="1" customWidth="1"/>
    <col min="4858" max="4858" width="13.42578125" style="40" customWidth="1"/>
    <col min="4859" max="4859" width="0" style="40" hidden="1" customWidth="1"/>
    <col min="4860" max="4861" width="13.140625" style="40" bestFit="1" customWidth="1"/>
    <col min="4862" max="4862" width="12.7109375" style="40" bestFit="1" customWidth="1"/>
    <col min="4863" max="4863" width="13.5703125" style="40" bestFit="1" customWidth="1"/>
    <col min="4864" max="4867" width="13.5703125" style="40" customWidth="1"/>
    <col min="4868" max="4868" width="12.7109375" style="40" customWidth="1"/>
    <col min="4869" max="5109" width="9.140625" style="40"/>
    <col min="5110" max="5110" width="27.28515625" style="40" customWidth="1"/>
    <col min="5111" max="5111" width="65.5703125" style="40" bestFit="1" customWidth="1"/>
    <col min="5112" max="5112" width="14.5703125" style="40" customWidth="1"/>
    <col min="5113" max="5113" width="0" style="40" hidden="1" customWidth="1"/>
    <col min="5114" max="5114" width="13.42578125" style="40" customWidth="1"/>
    <col min="5115" max="5115" width="0" style="40" hidden="1" customWidth="1"/>
    <col min="5116" max="5117" width="13.140625" style="40" bestFit="1" customWidth="1"/>
    <col min="5118" max="5118" width="12.7109375" style="40" bestFit="1" customWidth="1"/>
    <col min="5119" max="5119" width="13.5703125" style="40" bestFit="1" customWidth="1"/>
    <col min="5120" max="5123" width="13.5703125" style="40" customWidth="1"/>
    <col min="5124" max="5124" width="12.7109375" style="40" customWidth="1"/>
    <col min="5125" max="5365" width="9.140625" style="40"/>
    <col min="5366" max="5366" width="27.28515625" style="40" customWidth="1"/>
    <col min="5367" max="5367" width="65.5703125" style="40" bestFit="1" customWidth="1"/>
    <col min="5368" max="5368" width="14.5703125" style="40" customWidth="1"/>
    <col min="5369" max="5369" width="0" style="40" hidden="1" customWidth="1"/>
    <col min="5370" max="5370" width="13.42578125" style="40" customWidth="1"/>
    <col min="5371" max="5371" width="0" style="40" hidden="1" customWidth="1"/>
    <col min="5372" max="5373" width="13.140625" style="40" bestFit="1" customWidth="1"/>
    <col min="5374" max="5374" width="12.7109375" style="40" bestFit="1" customWidth="1"/>
    <col min="5375" max="5375" width="13.5703125" style="40" bestFit="1" customWidth="1"/>
    <col min="5376" max="5379" width="13.5703125" style="40" customWidth="1"/>
    <col min="5380" max="5380" width="12.7109375" style="40" customWidth="1"/>
    <col min="5381" max="5621" width="9.140625" style="40"/>
    <col min="5622" max="5622" width="27.28515625" style="40" customWidth="1"/>
    <col min="5623" max="5623" width="65.5703125" style="40" bestFit="1" customWidth="1"/>
    <col min="5624" max="5624" width="14.5703125" style="40" customWidth="1"/>
    <col min="5625" max="5625" width="0" style="40" hidden="1" customWidth="1"/>
    <col min="5626" max="5626" width="13.42578125" style="40" customWidth="1"/>
    <col min="5627" max="5627" width="0" style="40" hidden="1" customWidth="1"/>
    <col min="5628" max="5629" width="13.140625" style="40" bestFit="1" customWidth="1"/>
    <col min="5630" max="5630" width="12.7109375" style="40" bestFit="1" customWidth="1"/>
    <col min="5631" max="5631" width="13.5703125" style="40" bestFit="1" customWidth="1"/>
    <col min="5632" max="5635" width="13.5703125" style="40" customWidth="1"/>
    <col min="5636" max="5636" width="12.7109375" style="40" customWidth="1"/>
    <col min="5637" max="5877" width="9.140625" style="40"/>
    <col min="5878" max="5878" width="27.28515625" style="40" customWidth="1"/>
    <col min="5879" max="5879" width="65.5703125" style="40" bestFit="1" customWidth="1"/>
    <col min="5880" max="5880" width="14.5703125" style="40" customWidth="1"/>
    <col min="5881" max="5881" width="0" style="40" hidden="1" customWidth="1"/>
    <col min="5882" max="5882" width="13.42578125" style="40" customWidth="1"/>
    <col min="5883" max="5883" width="0" style="40" hidden="1" customWidth="1"/>
    <col min="5884" max="5885" width="13.140625" style="40" bestFit="1" customWidth="1"/>
    <col min="5886" max="5886" width="12.7109375" style="40" bestFit="1" customWidth="1"/>
    <col min="5887" max="5887" width="13.5703125" style="40" bestFit="1" customWidth="1"/>
    <col min="5888" max="5891" width="13.5703125" style="40" customWidth="1"/>
    <col min="5892" max="5892" width="12.7109375" style="40" customWidth="1"/>
    <col min="5893" max="6133" width="9.140625" style="40"/>
    <col min="6134" max="6134" width="27.28515625" style="40" customWidth="1"/>
    <col min="6135" max="6135" width="65.5703125" style="40" bestFit="1" customWidth="1"/>
    <col min="6136" max="6136" width="14.5703125" style="40" customWidth="1"/>
    <col min="6137" max="6137" width="0" style="40" hidden="1" customWidth="1"/>
    <col min="6138" max="6138" width="13.42578125" style="40" customWidth="1"/>
    <col min="6139" max="6139" width="0" style="40" hidden="1" customWidth="1"/>
    <col min="6140" max="6141" width="13.140625" style="40" bestFit="1" customWidth="1"/>
    <col min="6142" max="6142" width="12.7109375" style="40" bestFit="1" customWidth="1"/>
    <col min="6143" max="6143" width="13.5703125" style="40" bestFit="1" customWidth="1"/>
    <col min="6144" max="6147" width="13.5703125" style="40" customWidth="1"/>
    <col min="6148" max="6148" width="12.7109375" style="40" customWidth="1"/>
    <col min="6149" max="6389" width="9.140625" style="40"/>
    <col min="6390" max="6390" width="27.28515625" style="40" customWidth="1"/>
    <col min="6391" max="6391" width="65.5703125" style="40" bestFit="1" customWidth="1"/>
    <col min="6392" max="6392" width="14.5703125" style="40" customWidth="1"/>
    <col min="6393" max="6393" width="0" style="40" hidden="1" customWidth="1"/>
    <col min="6394" max="6394" width="13.42578125" style="40" customWidth="1"/>
    <col min="6395" max="6395" width="0" style="40" hidden="1" customWidth="1"/>
    <col min="6396" max="6397" width="13.140625" style="40" bestFit="1" customWidth="1"/>
    <col min="6398" max="6398" width="12.7109375" style="40" bestFit="1" customWidth="1"/>
    <col min="6399" max="6399" width="13.5703125" style="40" bestFit="1" customWidth="1"/>
    <col min="6400" max="6403" width="13.5703125" style="40" customWidth="1"/>
    <col min="6404" max="6404" width="12.7109375" style="40" customWidth="1"/>
    <col min="6405" max="6645" width="9.140625" style="40"/>
    <col min="6646" max="6646" width="27.28515625" style="40" customWidth="1"/>
    <col min="6647" max="6647" width="65.5703125" style="40" bestFit="1" customWidth="1"/>
    <col min="6648" max="6648" width="14.5703125" style="40" customWidth="1"/>
    <col min="6649" max="6649" width="0" style="40" hidden="1" customWidth="1"/>
    <col min="6650" max="6650" width="13.42578125" style="40" customWidth="1"/>
    <col min="6651" max="6651" width="0" style="40" hidden="1" customWidth="1"/>
    <col min="6652" max="6653" width="13.140625" style="40" bestFit="1" customWidth="1"/>
    <col min="6654" max="6654" width="12.7109375" style="40" bestFit="1" customWidth="1"/>
    <col min="6655" max="6655" width="13.5703125" style="40" bestFit="1" customWidth="1"/>
    <col min="6656" max="6659" width="13.5703125" style="40" customWidth="1"/>
    <col min="6660" max="6660" width="12.7109375" style="40" customWidth="1"/>
    <col min="6661" max="6901" width="9.140625" style="40"/>
    <col min="6902" max="6902" width="27.28515625" style="40" customWidth="1"/>
    <col min="6903" max="6903" width="65.5703125" style="40" bestFit="1" customWidth="1"/>
    <col min="6904" max="6904" width="14.5703125" style="40" customWidth="1"/>
    <col min="6905" max="6905" width="0" style="40" hidden="1" customWidth="1"/>
    <col min="6906" max="6906" width="13.42578125" style="40" customWidth="1"/>
    <col min="6907" max="6907" width="0" style="40" hidden="1" customWidth="1"/>
    <col min="6908" max="6909" width="13.140625" style="40" bestFit="1" customWidth="1"/>
    <col min="6910" max="6910" width="12.7109375" style="40" bestFit="1" customWidth="1"/>
    <col min="6911" max="6911" width="13.5703125" style="40" bestFit="1" customWidth="1"/>
    <col min="6912" max="6915" width="13.5703125" style="40" customWidth="1"/>
    <col min="6916" max="6916" width="12.7109375" style="40" customWidth="1"/>
    <col min="6917" max="7157" width="9.140625" style="40"/>
    <col min="7158" max="7158" width="27.28515625" style="40" customWidth="1"/>
    <col min="7159" max="7159" width="65.5703125" style="40" bestFit="1" customWidth="1"/>
    <col min="7160" max="7160" width="14.5703125" style="40" customWidth="1"/>
    <col min="7161" max="7161" width="0" style="40" hidden="1" customWidth="1"/>
    <col min="7162" max="7162" width="13.42578125" style="40" customWidth="1"/>
    <col min="7163" max="7163" width="0" style="40" hidden="1" customWidth="1"/>
    <col min="7164" max="7165" width="13.140625" style="40" bestFit="1" customWidth="1"/>
    <col min="7166" max="7166" width="12.7109375" style="40" bestFit="1" customWidth="1"/>
    <col min="7167" max="7167" width="13.5703125" style="40" bestFit="1" customWidth="1"/>
    <col min="7168" max="7171" width="13.5703125" style="40" customWidth="1"/>
    <col min="7172" max="7172" width="12.7109375" style="40" customWidth="1"/>
    <col min="7173" max="7413" width="9.140625" style="40"/>
    <col min="7414" max="7414" width="27.28515625" style="40" customWidth="1"/>
    <col min="7415" max="7415" width="65.5703125" style="40" bestFit="1" customWidth="1"/>
    <col min="7416" max="7416" width="14.5703125" style="40" customWidth="1"/>
    <col min="7417" max="7417" width="0" style="40" hidden="1" customWidth="1"/>
    <col min="7418" max="7418" width="13.42578125" style="40" customWidth="1"/>
    <col min="7419" max="7419" width="0" style="40" hidden="1" customWidth="1"/>
    <col min="7420" max="7421" width="13.140625" style="40" bestFit="1" customWidth="1"/>
    <col min="7422" max="7422" width="12.7109375" style="40" bestFit="1" customWidth="1"/>
    <col min="7423" max="7423" width="13.5703125" style="40" bestFit="1" customWidth="1"/>
    <col min="7424" max="7427" width="13.5703125" style="40" customWidth="1"/>
    <col min="7428" max="7428" width="12.7109375" style="40" customWidth="1"/>
    <col min="7429" max="7669" width="9.140625" style="40"/>
    <col min="7670" max="7670" width="27.28515625" style="40" customWidth="1"/>
    <col min="7671" max="7671" width="65.5703125" style="40" bestFit="1" customWidth="1"/>
    <col min="7672" max="7672" width="14.5703125" style="40" customWidth="1"/>
    <col min="7673" max="7673" width="0" style="40" hidden="1" customWidth="1"/>
    <col min="7674" max="7674" width="13.42578125" style="40" customWidth="1"/>
    <col min="7675" max="7675" width="0" style="40" hidden="1" customWidth="1"/>
    <col min="7676" max="7677" width="13.140625" style="40" bestFit="1" customWidth="1"/>
    <col min="7678" max="7678" width="12.7109375" style="40" bestFit="1" customWidth="1"/>
    <col min="7679" max="7679" width="13.5703125" style="40" bestFit="1" customWidth="1"/>
    <col min="7680" max="7683" width="13.5703125" style="40" customWidth="1"/>
    <col min="7684" max="7684" width="12.7109375" style="40" customWidth="1"/>
    <col min="7685" max="7925" width="9.140625" style="40"/>
    <col min="7926" max="7926" width="27.28515625" style="40" customWidth="1"/>
    <col min="7927" max="7927" width="65.5703125" style="40" bestFit="1" customWidth="1"/>
    <col min="7928" max="7928" width="14.5703125" style="40" customWidth="1"/>
    <col min="7929" max="7929" width="0" style="40" hidden="1" customWidth="1"/>
    <col min="7930" max="7930" width="13.42578125" style="40" customWidth="1"/>
    <col min="7931" max="7931" width="0" style="40" hidden="1" customWidth="1"/>
    <col min="7932" max="7933" width="13.140625" style="40" bestFit="1" customWidth="1"/>
    <col min="7934" max="7934" width="12.7109375" style="40" bestFit="1" customWidth="1"/>
    <col min="7935" max="7935" width="13.5703125" style="40" bestFit="1" customWidth="1"/>
    <col min="7936" max="7939" width="13.5703125" style="40" customWidth="1"/>
    <col min="7940" max="7940" width="12.7109375" style="40" customWidth="1"/>
    <col min="7941" max="8181" width="9.140625" style="40"/>
    <col min="8182" max="8182" width="27.28515625" style="40" customWidth="1"/>
    <col min="8183" max="8183" width="65.5703125" style="40" bestFit="1" customWidth="1"/>
    <col min="8184" max="8184" width="14.5703125" style="40" customWidth="1"/>
    <col min="8185" max="8185" width="0" style="40" hidden="1" customWidth="1"/>
    <col min="8186" max="8186" width="13.42578125" style="40" customWidth="1"/>
    <col min="8187" max="8187" width="0" style="40" hidden="1" customWidth="1"/>
    <col min="8188" max="8189" width="13.140625" style="40" bestFit="1" customWidth="1"/>
    <col min="8190" max="8190" width="12.7109375" style="40" bestFit="1" customWidth="1"/>
    <col min="8191" max="8191" width="13.5703125" style="40" bestFit="1" customWidth="1"/>
    <col min="8192" max="8195" width="13.5703125" style="40" customWidth="1"/>
    <col min="8196" max="8196" width="12.7109375" style="40" customWidth="1"/>
    <col min="8197" max="8437" width="9.140625" style="40"/>
    <col min="8438" max="8438" width="27.28515625" style="40" customWidth="1"/>
    <col min="8439" max="8439" width="65.5703125" style="40" bestFit="1" customWidth="1"/>
    <col min="8440" max="8440" width="14.5703125" style="40" customWidth="1"/>
    <col min="8441" max="8441" width="0" style="40" hidden="1" customWidth="1"/>
    <col min="8442" max="8442" width="13.42578125" style="40" customWidth="1"/>
    <col min="8443" max="8443" width="0" style="40" hidden="1" customWidth="1"/>
    <col min="8444" max="8445" width="13.140625" style="40" bestFit="1" customWidth="1"/>
    <col min="8446" max="8446" width="12.7109375" style="40" bestFit="1" customWidth="1"/>
    <col min="8447" max="8447" width="13.5703125" style="40" bestFit="1" customWidth="1"/>
    <col min="8448" max="8451" width="13.5703125" style="40" customWidth="1"/>
    <col min="8452" max="8452" width="12.7109375" style="40" customWidth="1"/>
    <col min="8453" max="8693" width="9.140625" style="40"/>
    <col min="8694" max="8694" width="27.28515625" style="40" customWidth="1"/>
    <col min="8695" max="8695" width="65.5703125" style="40" bestFit="1" customWidth="1"/>
    <col min="8696" max="8696" width="14.5703125" style="40" customWidth="1"/>
    <col min="8697" max="8697" width="0" style="40" hidden="1" customWidth="1"/>
    <col min="8698" max="8698" width="13.42578125" style="40" customWidth="1"/>
    <col min="8699" max="8699" width="0" style="40" hidden="1" customWidth="1"/>
    <col min="8700" max="8701" width="13.140625" style="40" bestFit="1" customWidth="1"/>
    <col min="8702" max="8702" width="12.7109375" style="40" bestFit="1" customWidth="1"/>
    <col min="8703" max="8703" width="13.5703125" style="40" bestFit="1" customWidth="1"/>
    <col min="8704" max="8707" width="13.5703125" style="40" customWidth="1"/>
    <col min="8708" max="8708" width="12.7109375" style="40" customWidth="1"/>
    <col min="8709" max="8949" width="9.140625" style="40"/>
    <col min="8950" max="8950" width="27.28515625" style="40" customWidth="1"/>
    <col min="8951" max="8951" width="65.5703125" style="40" bestFit="1" customWidth="1"/>
    <col min="8952" max="8952" width="14.5703125" style="40" customWidth="1"/>
    <col min="8953" max="8953" width="0" style="40" hidden="1" customWidth="1"/>
    <col min="8954" max="8954" width="13.42578125" style="40" customWidth="1"/>
    <col min="8955" max="8955" width="0" style="40" hidden="1" customWidth="1"/>
    <col min="8956" max="8957" width="13.140625" style="40" bestFit="1" customWidth="1"/>
    <col min="8958" max="8958" width="12.7109375" style="40" bestFit="1" customWidth="1"/>
    <col min="8959" max="8959" width="13.5703125" style="40" bestFit="1" customWidth="1"/>
    <col min="8960" max="8963" width="13.5703125" style="40" customWidth="1"/>
    <col min="8964" max="8964" width="12.7109375" style="40" customWidth="1"/>
    <col min="8965" max="9205" width="9.140625" style="40"/>
    <col min="9206" max="9206" width="27.28515625" style="40" customWidth="1"/>
    <col min="9207" max="9207" width="65.5703125" style="40" bestFit="1" customWidth="1"/>
    <col min="9208" max="9208" width="14.5703125" style="40" customWidth="1"/>
    <col min="9209" max="9209" width="0" style="40" hidden="1" customWidth="1"/>
    <col min="9210" max="9210" width="13.42578125" style="40" customWidth="1"/>
    <col min="9211" max="9211" width="0" style="40" hidden="1" customWidth="1"/>
    <col min="9212" max="9213" width="13.140625" style="40" bestFit="1" customWidth="1"/>
    <col min="9214" max="9214" width="12.7109375" style="40" bestFit="1" customWidth="1"/>
    <col min="9215" max="9215" width="13.5703125" style="40" bestFit="1" customWidth="1"/>
    <col min="9216" max="9219" width="13.5703125" style="40" customWidth="1"/>
    <col min="9220" max="9220" width="12.7109375" style="40" customWidth="1"/>
    <col min="9221" max="9461" width="9.140625" style="40"/>
    <col min="9462" max="9462" width="27.28515625" style="40" customWidth="1"/>
    <col min="9463" max="9463" width="65.5703125" style="40" bestFit="1" customWidth="1"/>
    <col min="9464" max="9464" width="14.5703125" style="40" customWidth="1"/>
    <col min="9465" max="9465" width="0" style="40" hidden="1" customWidth="1"/>
    <col min="9466" max="9466" width="13.42578125" style="40" customWidth="1"/>
    <col min="9467" max="9467" width="0" style="40" hidden="1" customWidth="1"/>
    <col min="9468" max="9469" width="13.140625" style="40" bestFit="1" customWidth="1"/>
    <col min="9470" max="9470" width="12.7109375" style="40" bestFit="1" customWidth="1"/>
    <col min="9471" max="9471" width="13.5703125" style="40" bestFit="1" customWidth="1"/>
    <col min="9472" max="9475" width="13.5703125" style="40" customWidth="1"/>
    <col min="9476" max="9476" width="12.7109375" style="40" customWidth="1"/>
    <col min="9477" max="9717" width="9.140625" style="40"/>
    <col min="9718" max="9718" width="27.28515625" style="40" customWidth="1"/>
    <col min="9719" max="9719" width="65.5703125" style="40" bestFit="1" customWidth="1"/>
    <col min="9720" max="9720" width="14.5703125" style="40" customWidth="1"/>
    <col min="9721" max="9721" width="0" style="40" hidden="1" customWidth="1"/>
    <col min="9722" max="9722" width="13.42578125" style="40" customWidth="1"/>
    <col min="9723" max="9723" width="0" style="40" hidden="1" customWidth="1"/>
    <col min="9724" max="9725" width="13.140625" style="40" bestFit="1" customWidth="1"/>
    <col min="9726" max="9726" width="12.7109375" style="40" bestFit="1" customWidth="1"/>
    <col min="9727" max="9727" width="13.5703125" style="40" bestFit="1" customWidth="1"/>
    <col min="9728" max="9731" width="13.5703125" style="40" customWidth="1"/>
    <col min="9732" max="9732" width="12.7109375" style="40" customWidth="1"/>
    <col min="9733" max="9973" width="9.140625" style="40"/>
    <col min="9974" max="9974" width="27.28515625" style="40" customWidth="1"/>
    <col min="9975" max="9975" width="65.5703125" style="40" bestFit="1" customWidth="1"/>
    <col min="9976" max="9976" width="14.5703125" style="40" customWidth="1"/>
    <col min="9977" max="9977" width="0" style="40" hidden="1" customWidth="1"/>
    <col min="9978" max="9978" width="13.42578125" style="40" customWidth="1"/>
    <col min="9979" max="9979" width="0" style="40" hidden="1" customWidth="1"/>
    <col min="9980" max="9981" width="13.140625" style="40" bestFit="1" customWidth="1"/>
    <col min="9982" max="9982" width="12.7109375" style="40" bestFit="1" customWidth="1"/>
    <col min="9983" max="9983" width="13.5703125" style="40" bestFit="1" customWidth="1"/>
    <col min="9984" max="9987" width="13.5703125" style="40" customWidth="1"/>
    <col min="9988" max="9988" width="12.7109375" style="40" customWidth="1"/>
    <col min="9989" max="10229" width="9.140625" style="40"/>
    <col min="10230" max="10230" width="27.28515625" style="40" customWidth="1"/>
    <col min="10231" max="10231" width="65.5703125" style="40" bestFit="1" customWidth="1"/>
    <col min="10232" max="10232" width="14.5703125" style="40" customWidth="1"/>
    <col min="10233" max="10233" width="0" style="40" hidden="1" customWidth="1"/>
    <col min="10234" max="10234" width="13.42578125" style="40" customWidth="1"/>
    <col min="10235" max="10235" width="0" style="40" hidden="1" customWidth="1"/>
    <col min="10236" max="10237" width="13.140625" style="40" bestFit="1" customWidth="1"/>
    <col min="10238" max="10238" width="12.7109375" style="40" bestFit="1" customWidth="1"/>
    <col min="10239" max="10239" width="13.5703125" style="40" bestFit="1" customWidth="1"/>
    <col min="10240" max="10243" width="13.5703125" style="40" customWidth="1"/>
    <col min="10244" max="10244" width="12.7109375" style="40" customWidth="1"/>
    <col min="10245" max="10485" width="9.140625" style="40"/>
    <col min="10486" max="10486" width="27.28515625" style="40" customWidth="1"/>
    <col min="10487" max="10487" width="65.5703125" style="40" bestFit="1" customWidth="1"/>
    <col min="10488" max="10488" width="14.5703125" style="40" customWidth="1"/>
    <col min="10489" max="10489" width="0" style="40" hidden="1" customWidth="1"/>
    <col min="10490" max="10490" width="13.42578125" style="40" customWidth="1"/>
    <col min="10491" max="10491" width="0" style="40" hidden="1" customWidth="1"/>
    <col min="10492" max="10493" width="13.140625" style="40" bestFit="1" customWidth="1"/>
    <col min="10494" max="10494" width="12.7109375" style="40" bestFit="1" customWidth="1"/>
    <col min="10495" max="10495" width="13.5703125" style="40" bestFit="1" customWidth="1"/>
    <col min="10496" max="10499" width="13.5703125" style="40" customWidth="1"/>
    <col min="10500" max="10500" width="12.7109375" style="40" customWidth="1"/>
    <col min="10501" max="10741" width="9.140625" style="40"/>
    <col min="10742" max="10742" width="27.28515625" style="40" customWidth="1"/>
    <col min="10743" max="10743" width="65.5703125" style="40" bestFit="1" customWidth="1"/>
    <col min="10744" max="10744" width="14.5703125" style="40" customWidth="1"/>
    <col min="10745" max="10745" width="0" style="40" hidden="1" customWidth="1"/>
    <col min="10746" max="10746" width="13.42578125" style="40" customWidth="1"/>
    <col min="10747" max="10747" width="0" style="40" hidden="1" customWidth="1"/>
    <col min="10748" max="10749" width="13.140625" style="40" bestFit="1" customWidth="1"/>
    <col min="10750" max="10750" width="12.7109375" style="40" bestFit="1" customWidth="1"/>
    <col min="10751" max="10751" width="13.5703125" style="40" bestFit="1" customWidth="1"/>
    <col min="10752" max="10755" width="13.5703125" style="40" customWidth="1"/>
    <col min="10756" max="10756" width="12.7109375" style="40" customWidth="1"/>
    <col min="10757" max="10997" width="9.140625" style="40"/>
    <col min="10998" max="10998" width="27.28515625" style="40" customWidth="1"/>
    <col min="10999" max="10999" width="65.5703125" style="40" bestFit="1" customWidth="1"/>
    <col min="11000" max="11000" width="14.5703125" style="40" customWidth="1"/>
    <col min="11001" max="11001" width="0" style="40" hidden="1" customWidth="1"/>
    <col min="11002" max="11002" width="13.42578125" style="40" customWidth="1"/>
    <col min="11003" max="11003" width="0" style="40" hidden="1" customWidth="1"/>
    <col min="11004" max="11005" width="13.140625" style="40" bestFit="1" customWidth="1"/>
    <col min="11006" max="11006" width="12.7109375" style="40" bestFit="1" customWidth="1"/>
    <col min="11007" max="11007" width="13.5703125" style="40" bestFit="1" customWidth="1"/>
    <col min="11008" max="11011" width="13.5703125" style="40" customWidth="1"/>
    <col min="11012" max="11012" width="12.7109375" style="40" customWidth="1"/>
    <col min="11013" max="11253" width="9.140625" style="40"/>
    <col min="11254" max="11254" width="27.28515625" style="40" customWidth="1"/>
    <col min="11255" max="11255" width="65.5703125" style="40" bestFit="1" customWidth="1"/>
    <col min="11256" max="11256" width="14.5703125" style="40" customWidth="1"/>
    <col min="11257" max="11257" width="0" style="40" hidden="1" customWidth="1"/>
    <col min="11258" max="11258" width="13.42578125" style="40" customWidth="1"/>
    <col min="11259" max="11259" width="0" style="40" hidden="1" customWidth="1"/>
    <col min="11260" max="11261" width="13.140625" style="40" bestFit="1" customWidth="1"/>
    <col min="11262" max="11262" width="12.7109375" style="40" bestFit="1" customWidth="1"/>
    <col min="11263" max="11263" width="13.5703125" style="40" bestFit="1" customWidth="1"/>
    <col min="11264" max="11267" width="13.5703125" style="40" customWidth="1"/>
    <col min="11268" max="11268" width="12.7109375" style="40" customWidth="1"/>
    <col min="11269" max="11509" width="9.140625" style="40"/>
    <col min="11510" max="11510" width="27.28515625" style="40" customWidth="1"/>
    <col min="11511" max="11511" width="65.5703125" style="40" bestFit="1" customWidth="1"/>
    <col min="11512" max="11512" width="14.5703125" style="40" customWidth="1"/>
    <col min="11513" max="11513" width="0" style="40" hidden="1" customWidth="1"/>
    <col min="11514" max="11514" width="13.42578125" style="40" customWidth="1"/>
    <col min="11515" max="11515" width="0" style="40" hidden="1" customWidth="1"/>
    <col min="11516" max="11517" width="13.140625" style="40" bestFit="1" customWidth="1"/>
    <col min="11518" max="11518" width="12.7109375" style="40" bestFit="1" customWidth="1"/>
    <col min="11519" max="11519" width="13.5703125" style="40" bestFit="1" customWidth="1"/>
    <col min="11520" max="11523" width="13.5703125" style="40" customWidth="1"/>
    <col min="11524" max="11524" width="12.7109375" style="40" customWidth="1"/>
    <col min="11525" max="11765" width="9.140625" style="40"/>
    <col min="11766" max="11766" width="27.28515625" style="40" customWidth="1"/>
    <col min="11767" max="11767" width="65.5703125" style="40" bestFit="1" customWidth="1"/>
    <col min="11768" max="11768" width="14.5703125" style="40" customWidth="1"/>
    <col min="11769" max="11769" width="0" style="40" hidden="1" customWidth="1"/>
    <col min="11770" max="11770" width="13.42578125" style="40" customWidth="1"/>
    <col min="11771" max="11771" width="0" style="40" hidden="1" customWidth="1"/>
    <col min="11772" max="11773" width="13.140625" style="40" bestFit="1" customWidth="1"/>
    <col min="11774" max="11774" width="12.7109375" style="40" bestFit="1" customWidth="1"/>
    <col min="11775" max="11775" width="13.5703125" style="40" bestFit="1" customWidth="1"/>
    <col min="11776" max="11779" width="13.5703125" style="40" customWidth="1"/>
    <col min="11780" max="11780" width="12.7109375" style="40" customWidth="1"/>
    <col min="11781" max="12021" width="9.140625" style="40"/>
    <col min="12022" max="12022" width="27.28515625" style="40" customWidth="1"/>
    <col min="12023" max="12023" width="65.5703125" style="40" bestFit="1" customWidth="1"/>
    <col min="12024" max="12024" width="14.5703125" style="40" customWidth="1"/>
    <col min="12025" max="12025" width="0" style="40" hidden="1" customWidth="1"/>
    <col min="12026" max="12026" width="13.42578125" style="40" customWidth="1"/>
    <col min="12027" max="12027" width="0" style="40" hidden="1" customWidth="1"/>
    <col min="12028" max="12029" width="13.140625" style="40" bestFit="1" customWidth="1"/>
    <col min="12030" max="12030" width="12.7109375" style="40" bestFit="1" customWidth="1"/>
    <col min="12031" max="12031" width="13.5703125" style="40" bestFit="1" customWidth="1"/>
    <col min="12032" max="12035" width="13.5703125" style="40" customWidth="1"/>
    <col min="12036" max="12036" width="12.7109375" style="40" customWidth="1"/>
    <col min="12037" max="12277" width="9.140625" style="40"/>
    <col min="12278" max="12278" width="27.28515625" style="40" customWidth="1"/>
    <col min="12279" max="12279" width="65.5703125" style="40" bestFit="1" customWidth="1"/>
    <col min="12280" max="12280" width="14.5703125" style="40" customWidth="1"/>
    <col min="12281" max="12281" width="0" style="40" hidden="1" customWidth="1"/>
    <col min="12282" max="12282" width="13.42578125" style="40" customWidth="1"/>
    <col min="12283" max="12283" width="0" style="40" hidden="1" customWidth="1"/>
    <col min="12284" max="12285" width="13.140625" style="40" bestFit="1" customWidth="1"/>
    <col min="12286" max="12286" width="12.7109375" style="40" bestFit="1" customWidth="1"/>
    <col min="12287" max="12287" width="13.5703125" style="40" bestFit="1" customWidth="1"/>
    <col min="12288" max="12291" width="13.5703125" style="40" customWidth="1"/>
    <col min="12292" max="12292" width="12.7109375" style="40" customWidth="1"/>
    <col min="12293" max="12533" width="9.140625" style="40"/>
    <col min="12534" max="12534" width="27.28515625" style="40" customWidth="1"/>
    <col min="12535" max="12535" width="65.5703125" style="40" bestFit="1" customWidth="1"/>
    <col min="12536" max="12536" width="14.5703125" style="40" customWidth="1"/>
    <col min="12537" max="12537" width="0" style="40" hidden="1" customWidth="1"/>
    <col min="12538" max="12538" width="13.42578125" style="40" customWidth="1"/>
    <col min="12539" max="12539" width="0" style="40" hidden="1" customWidth="1"/>
    <col min="12540" max="12541" width="13.140625" style="40" bestFit="1" customWidth="1"/>
    <col min="12542" max="12542" width="12.7109375" style="40" bestFit="1" customWidth="1"/>
    <col min="12543" max="12543" width="13.5703125" style="40" bestFit="1" customWidth="1"/>
    <col min="12544" max="12547" width="13.5703125" style="40" customWidth="1"/>
    <col min="12548" max="12548" width="12.7109375" style="40" customWidth="1"/>
    <col min="12549" max="12789" width="9.140625" style="40"/>
    <col min="12790" max="12790" width="27.28515625" style="40" customWidth="1"/>
    <col min="12791" max="12791" width="65.5703125" style="40" bestFit="1" customWidth="1"/>
    <col min="12792" max="12792" width="14.5703125" style="40" customWidth="1"/>
    <col min="12793" max="12793" width="0" style="40" hidden="1" customWidth="1"/>
    <col min="12794" max="12794" width="13.42578125" style="40" customWidth="1"/>
    <col min="12795" max="12795" width="0" style="40" hidden="1" customWidth="1"/>
    <col min="12796" max="12797" width="13.140625" style="40" bestFit="1" customWidth="1"/>
    <col min="12798" max="12798" width="12.7109375" style="40" bestFit="1" customWidth="1"/>
    <col min="12799" max="12799" width="13.5703125" style="40" bestFit="1" customWidth="1"/>
    <col min="12800" max="12803" width="13.5703125" style="40" customWidth="1"/>
    <col min="12804" max="12804" width="12.7109375" style="40" customWidth="1"/>
    <col min="12805" max="13045" width="9.140625" style="40"/>
    <col min="13046" max="13046" width="27.28515625" style="40" customWidth="1"/>
    <col min="13047" max="13047" width="65.5703125" style="40" bestFit="1" customWidth="1"/>
    <col min="13048" max="13048" width="14.5703125" style="40" customWidth="1"/>
    <col min="13049" max="13049" width="0" style="40" hidden="1" customWidth="1"/>
    <col min="13050" max="13050" width="13.42578125" style="40" customWidth="1"/>
    <col min="13051" max="13051" width="0" style="40" hidden="1" customWidth="1"/>
    <col min="13052" max="13053" width="13.140625" style="40" bestFit="1" customWidth="1"/>
    <col min="13054" max="13054" width="12.7109375" style="40" bestFit="1" customWidth="1"/>
    <col min="13055" max="13055" width="13.5703125" style="40" bestFit="1" customWidth="1"/>
    <col min="13056" max="13059" width="13.5703125" style="40" customWidth="1"/>
    <col min="13060" max="13060" width="12.7109375" style="40" customWidth="1"/>
    <col min="13061" max="13301" width="9.140625" style="40"/>
    <col min="13302" max="13302" width="27.28515625" style="40" customWidth="1"/>
    <col min="13303" max="13303" width="65.5703125" style="40" bestFit="1" customWidth="1"/>
    <col min="13304" max="13304" width="14.5703125" style="40" customWidth="1"/>
    <col min="13305" max="13305" width="0" style="40" hidden="1" customWidth="1"/>
    <col min="13306" max="13306" width="13.42578125" style="40" customWidth="1"/>
    <col min="13307" max="13307" width="0" style="40" hidden="1" customWidth="1"/>
    <col min="13308" max="13309" width="13.140625" style="40" bestFit="1" customWidth="1"/>
    <col min="13310" max="13310" width="12.7109375" style="40" bestFit="1" customWidth="1"/>
    <col min="13311" max="13311" width="13.5703125" style="40" bestFit="1" customWidth="1"/>
    <col min="13312" max="13315" width="13.5703125" style="40" customWidth="1"/>
    <col min="13316" max="13316" width="12.7109375" style="40" customWidth="1"/>
    <col min="13317" max="13557" width="9.140625" style="40"/>
    <col min="13558" max="13558" width="27.28515625" style="40" customWidth="1"/>
    <col min="13559" max="13559" width="65.5703125" style="40" bestFit="1" customWidth="1"/>
    <col min="13560" max="13560" width="14.5703125" style="40" customWidth="1"/>
    <col min="13561" max="13561" width="0" style="40" hidden="1" customWidth="1"/>
    <col min="13562" max="13562" width="13.42578125" style="40" customWidth="1"/>
    <col min="13563" max="13563" width="0" style="40" hidden="1" customWidth="1"/>
    <col min="13564" max="13565" width="13.140625" style="40" bestFit="1" customWidth="1"/>
    <col min="13566" max="13566" width="12.7109375" style="40" bestFit="1" customWidth="1"/>
    <col min="13567" max="13567" width="13.5703125" style="40" bestFit="1" customWidth="1"/>
    <col min="13568" max="13571" width="13.5703125" style="40" customWidth="1"/>
    <col min="13572" max="13572" width="12.7109375" style="40" customWidth="1"/>
    <col min="13573" max="13813" width="9.140625" style="40"/>
    <col min="13814" max="13814" width="27.28515625" style="40" customWidth="1"/>
    <col min="13815" max="13815" width="65.5703125" style="40" bestFit="1" customWidth="1"/>
    <col min="13816" max="13816" width="14.5703125" style="40" customWidth="1"/>
    <col min="13817" max="13817" width="0" style="40" hidden="1" customWidth="1"/>
    <col min="13818" max="13818" width="13.42578125" style="40" customWidth="1"/>
    <col min="13819" max="13819" width="0" style="40" hidden="1" customWidth="1"/>
    <col min="13820" max="13821" width="13.140625" style="40" bestFit="1" customWidth="1"/>
    <col min="13822" max="13822" width="12.7109375" style="40" bestFit="1" customWidth="1"/>
    <col min="13823" max="13823" width="13.5703125" style="40" bestFit="1" customWidth="1"/>
    <col min="13824" max="13827" width="13.5703125" style="40" customWidth="1"/>
    <col min="13828" max="13828" width="12.7109375" style="40" customWidth="1"/>
    <col min="13829" max="14069" width="9.140625" style="40"/>
    <col min="14070" max="14070" width="27.28515625" style="40" customWidth="1"/>
    <col min="14071" max="14071" width="65.5703125" style="40" bestFit="1" customWidth="1"/>
    <col min="14072" max="14072" width="14.5703125" style="40" customWidth="1"/>
    <col min="14073" max="14073" width="0" style="40" hidden="1" customWidth="1"/>
    <col min="14074" max="14074" width="13.42578125" style="40" customWidth="1"/>
    <col min="14075" max="14075" width="0" style="40" hidden="1" customWidth="1"/>
    <col min="14076" max="14077" width="13.140625" style="40" bestFit="1" customWidth="1"/>
    <col min="14078" max="14078" width="12.7109375" style="40" bestFit="1" customWidth="1"/>
    <col min="14079" max="14079" width="13.5703125" style="40" bestFit="1" customWidth="1"/>
    <col min="14080" max="14083" width="13.5703125" style="40" customWidth="1"/>
    <col min="14084" max="14084" width="12.7109375" style="40" customWidth="1"/>
    <col min="14085" max="14325" width="9.140625" style="40"/>
    <col min="14326" max="14326" width="27.28515625" style="40" customWidth="1"/>
    <col min="14327" max="14327" width="65.5703125" style="40" bestFit="1" customWidth="1"/>
    <col min="14328" max="14328" width="14.5703125" style="40" customWidth="1"/>
    <col min="14329" max="14329" width="0" style="40" hidden="1" customWidth="1"/>
    <col min="14330" max="14330" width="13.42578125" style="40" customWidth="1"/>
    <col min="14331" max="14331" width="0" style="40" hidden="1" customWidth="1"/>
    <col min="14332" max="14333" width="13.140625" style="40" bestFit="1" customWidth="1"/>
    <col min="14334" max="14334" width="12.7109375" style="40" bestFit="1" customWidth="1"/>
    <col min="14335" max="14335" width="13.5703125" style="40" bestFit="1" customWidth="1"/>
    <col min="14336" max="14339" width="13.5703125" style="40" customWidth="1"/>
    <col min="14340" max="14340" width="12.7109375" style="40" customWidth="1"/>
    <col min="14341" max="14581" width="9.140625" style="40"/>
    <col min="14582" max="14582" width="27.28515625" style="40" customWidth="1"/>
    <col min="14583" max="14583" width="65.5703125" style="40" bestFit="1" customWidth="1"/>
    <col min="14584" max="14584" width="14.5703125" style="40" customWidth="1"/>
    <col min="14585" max="14585" width="0" style="40" hidden="1" customWidth="1"/>
    <col min="14586" max="14586" width="13.42578125" style="40" customWidth="1"/>
    <col min="14587" max="14587" width="0" style="40" hidden="1" customWidth="1"/>
    <col min="14588" max="14589" width="13.140625" style="40" bestFit="1" customWidth="1"/>
    <col min="14590" max="14590" width="12.7109375" style="40" bestFit="1" customWidth="1"/>
    <col min="14591" max="14591" width="13.5703125" style="40" bestFit="1" customWidth="1"/>
    <col min="14592" max="14595" width="13.5703125" style="40" customWidth="1"/>
    <col min="14596" max="14596" width="12.7109375" style="40" customWidth="1"/>
    <col min="14597" max="14837" width="9.140625" style="40"/>
    <col min="14838" max="14838" width="27.28515625" style="40" customWidth="1"/>
    <col min="14839" max="14839" width="65.5703125" style="40" bestFit="1" customWidth="1"/>
    <col min="14840" max="14840" width="14.5703125" style="40" customWidth="1"/>
    <col min="14841" max="14841" width="0" style="40" hidden="1" customWidth="1"/>
    <col min="14842" max="14842" width="13.42578125" style="40" customWidth="1"/>
    <col min="14843" max="14843" width="0" style="40" hidden="1" customWidth="1"/>
    <col min="14844" max="14845" width="13.140625" style="40" bestFit="1" customWidth="1"/>
    <col min="14846" max="14846" width="12.7109375" style="40" bestFit="1" customWidth="1"/>
    <col min="14847" max="14847" width="13.5703125" style="40" bestFit="1" customWidth="1"/>
    <col min="14848" max="14851" width="13.5703125" style="40" customWidth="1"/>
    <col min="14852" max="14852" width="12.7109375" style="40" customWidth="1"/>
    <col min="14853" max="15093" width="9.140625" style="40"/>
    <col min="15094" max="15094" width="27.28515625" style="40" customWidth="1"/>
    <col min="15095" max="15095" width="65.5703125" style="40" bestFit="1" customWidth="1"/>
    <col min="15096" max="15096" width="14.5703125" style="40" customWidth="1"/>
    <col min="15097" max="15097" width="0" style="40" hidden="1" customWidth="1"/>
    <col min="15098" max="15098" width="13.42578125" style="40" customWidth="1"/>
    <col min="15099" max="15099" width="0" style="40" hidden="1" customWidth="1"/>
    <col min="15100" max="15101" width="13.140625" style="40" bestFit="1" customWidth="1"/>
    <col min="15102" max="15102" width="12.7109375" style="40" bestFit="1" customWidth="1"/>
    <col min="15103" max="15103" width="13.5703125" style="40" bestFit="1" customWidth="1"/>
    <col min="15104" max="15107" width="13.5703125" style="40" customWidth="1"/>
    <col min="15108" max="15108" width="12.7109375" style="40" customWidth="1"/>
    <col min="15109" max="15349" width="9.140625" style="40"/>
    <col min="15350" max="15350" width="27.28515625" style="40" customWidth="1"/>
    <col min="15351" max="15351" width="65.5703125" style="40" bestFit="1" customWidth="1"/>
    <col min="15352" max="15352" width="14.5703125" style="40" customWidth="1"/>
    <col min="15353" max="15353" width="0" style="40" hidden="1" customWidth="1"/>
    <col min="15354" max="15354" width="13.42578125" style="40" customWidth="1"/>
    <col min="15355" max="15355" width="0" style="40" hidden="1" customWidth="1"/>
    <col min="15356" max="15357" width="13.140625" style="40" bestFit="1" customWidth="1"/>
    <col min="15358" max="15358" width="12.7109375" style="40" bestFit="1" customWidth="1"/>
    <col min="15359" max="15359" width="13.5703125" style="40" bestFit="1" customWidth="1"/>
    <col min="15360" max="15363" width="13.5703125" style="40" customWidth="1"/>
    <col min="15364" max="15364" width="12.7109375" style="40" customWidth="1"/>
    <col min="15365" max="15605" width="9.140625" style="40"/>
    <col min="15606" max="15606" width="27.28515625" style="40" customWidth="1"/>
    <col min="15607" max="15607" width="65.5703125" style="40" bestFit="1" customWidth="1"/>
    <col min="15608" max="15608" width="14.5703125" style="40" customWidth="1"/>
    <col min="15609" max="15609" width="0" style="40" hidden="1" customWidth="1"/>
    <col min="15610" max="15610" width="13.42578125" style="40" customWidth="1"/>
    <col min="15611" max="15611" width="0" style="40" hidden="1" customWidth="1"/>
    <col min="15612" max="15613" width="13.140625" style="40" bestFit="1" customWidth="1"/>
    <col min="15614" max="15614" width="12.7109375" style="40" bestFit="1" customWidth="1"/>
    <col min="15615" max="15615" width="13.5703125" style="40" bestFit="1" customWidth="1"/>
    <col min="15616" max="15619" width="13.5703125" style="40" customWidth="1"/>
    <col min="15620" max="15620" width="12.7109375" style="40" customWidth="1"/>
    <col min="15621" max="15861" width="9.140625" style="40"/>
    <col min="15862" max="15862" width="27.28515625" style="40" customWidth="1"/>
    <col min="15863" max="15863" width="65.5703125" style="40" bestFit="1" customWidth="1"/>
    <col min="15864" max="15864" width="14.5703125" style="40" customWidth="1"/>
    <col min="15865" max="15865" width="0" style="40" hidden="1" customWidth="1"/>
    <col min="15866" max="15866" width="13.42578125" style="40" customWidth="1"/>
    <col min="15867" max="15867" width="0" style="40" hidden="1" customWidth="1"/>
    <col min="15868" max="15869" width="13.140625" style="40" bestFit="1" customWidth="1"/>
    <col min="15870" max="15870" width="12.7109375" style="40" bestFit="1" customWidth="1"/>
    <col min="15871" max="15871" width="13.5703125" style="40" bestFit="1" customWidth="1"/>
    <col min="15872" max="15875" width="13.5703125" style="40" customWidth="1"/>
    <col min="15876" max="15876" width="12.7109375" style="40" customWidth="1"/>
    <col min="15877" max="16117" width="9.140625" style="40"/>
    <col min="16118" max="16118" width="27.28515625" style="40" customWidth="1"/>
    <col min="16119" max="16119" width="65.5703125" style="40" bestFit="1" customWidth="1"/>
    <col min="16120" max="16120" width="14.5703125" style="40" customWidth="1"/>
    <col min="16121" max="16121" width="0" style="40" hidden="1" customWidth="1"/>
    <col min="16122" max="16122" width="13.42578125" style="40" customWidth="1"/>
    <col min="16123" max="16123" width="0" style="40" hidden="1" customWidth="1"/>
    <col min="16124" max="16125" width="13.140625" style="40" bestFit="1" customWidth="1"/>
    <col min="16126" max="16126" width="12.7109375" style="40" bestFit="1" customWidth="1"/>
    <col min="16127" max="16127" width="13.5703125" style="40" bestFit="1" customWidth="1"/>
    <col min="16128" max="16131" width="13.5703125" style="40" customWidth="1"/>
    <col min="16132" max="16132" width="12.7109375" style="40" customWidth="1"/>
    <col min="16133" max="16384" width="9.140625" style="40"/>
  </cols>
  <sheetData>
    <row r="1" spans="1:5" ht="18.75" x14ac:dyDescent="0.25">
      <c r="A1" s="85" t="s">
        <v>143</v>
      </c>
      <c r="B1" s="85"/>
      <c r="C1" s="85"/>
      <c r="D1" s="85"/>
      <c r="E1" s="85"/>
    </row>
    <row r="2" spans="1:5" ht="18.75" x14ac:dyDescent="0.25">
      <c r="A2" s="70"/>
      <c r="B2" s="70"/>
      <c r="C2" s="70"/>
      <c r="D2" s="70"/>
      <c r="E2" s="70"/>
    </row>
    <row r="3" spans="1:5" x14ac:dyDescent="0.25">
      <c r="E3" s="32" t="s">
        <v>35</v>
      </c>
    </row>
    <row r="4" spans="1:5" x14ac:dyDescent="0.25">
      <c r="E4" s="32"/>
    </row>
    <row r="5" spans="1:5" ht="40.5" customHeight="1" x14ac:dyDescent="0.25">
      <c r="A5" s="86" t="s">
        <v>36</v>
      </c>
      <c r="B5" s="86"/>
      <c r="C5" s="86"/>
      <c r="D5" s="86"/>
      <c r="E5" s="86"/>
    </row>
    <row r="6" spans="1:5" ht="18.75" x14ac:dyDescent="0.25">
      <c r="A6" s="53"/>
      <c r="B6" s="53"/>
      <c r="C6" s="53"/>
      <c r="D6" s="53"/>
      <c r="E6" s="53"/>
    </row>
    <row r="7" spans="1:5" ht="18.75" customHeight="1" x14ac:dyDescent="0.25">
      <c r="E7" s="73" t="s">
        <v>144</v>
      </c>
    </row>
    <row r="8" spans="1:5" ht="31.5" customHeight="1" x14ac:dyDescent="0.25">
      <c r="A8" s="54" t="s">
        <v>37</v>
      </c>
      <c r="B8" s="54" t="s">
        <v>38</v>
      </c>
      <c r="C8" s="61">
        <v>2021</v>
      </c>
      <c r="D8" s="61">
        <v>2022</v>
      </c>
      <c r="E8" s="61">
        <v>2023</v>
      </c>
    </row>
    <row r="9" spans="1:5" ht="31.5" x14ac:dyDescent="0.25">
      <c r="A9" s="45" t="s">
        <v>39</v>
      </c>
      <c r="B9" s="46" t="s">
        <v>40</v>
      </c>
      <c r="C9" s="71">
        <v>9726261.4000000004</v>
      </c>
      <c r="D9" s="71">
        <v>11651754</v>
      </c>
      <c r="E9" s="71">
        <v>13934860</v>
      </c>
    </row>
    <row r="10" spans="1:5" ht="15.75" x14ac:dyDescent="0.25">
      <c r="A10" s="45" t="s">
        <v>41</v>
      </c>
      <c r="B10" s="46" t="s">
        <v>42</v>
      </c>
      <c r="C10" s="71">
        <v>2243775</v>
      </c>
      <c r="D10" s="71">
        <v>2099508.4</v>
      </c>
      <c r="E10" s="71">
        <v>2158371</v>
      </c>
    </row>
    <row r="11" spans="1:5" ht="15.75" x14ac:dyDescent="0.25">
      <c r="A11" s="45" t="s">
        <v>43</v>
      </c>
      <c r="B11" s="46" t="s">
        <v>44</v>
      </c>
      <c r="C11" s="71">
        <v>620588.6</v>
      </c>
      <c r="D11" s="71">
        <v>683861.4</v>
      </c>
      <c r="E11" s="71">
        <v>661444.19999999995</v>
      </c>
    </row>
    <row r="12" spans="1:5" ht="31.5" x14ac:dyDescent="0.25">
      <c r="A12" s="45" t="s">
        <v>45</v>
      </c>
      <c r="B12" s="46" t="s">
        <v>46</v>
      </c>
      <c r="C12" s="71">
        <v>4267.2</v>
      </c>
      <c r="D12" s="71">
        <v>4267.2</v>
      </c>
      <c r="E12" s="71">
        <v>4267.2</v>
      </c>
    </row>
    <row r="13" spans="1:5" ht="31.5" x14ac:dyDescent="0.25">
      <c r="A13" s="45" t="s">
        <v>47</v>
      </c>
      <c r="B13" s="46" t="s">
        <v>48</v>
      </c>
      <c r="C13" s="71">
        <v>0</v>
      </c>
      <c r="D13" s="71">
        <v>0</v>
      </c>
      <c r="E13" s="71">
        <v>0</v>
      </c>
    </row>
    <row r="14" spans="1:5" ht="110.25" x14ac:dyDescent="0.25">
      <c r="A14" s="45" t="s">
        <v>49</v>
      </c>
      <c r="B14" s="46" t="s">
        <v>50</v>
      </c>
      <c r="C14" s="71">
        <v>0.3</v>
      </c>
      <c r="D14" s="71">
        <v>0.3</v>
      </c>
      <c r="E14" s="71">
        <v>0.3</v>
      </c>
    </row>
    <row r="15" spans="1:5" ht="31.5" x14ac:dyDescent="0.25">
      <c r="A15" s="45" t="s">
        <v>51</v>
      </c>
      <c r="B15" s="46" t="s">
        <v>52</v>
      </c>
      <c r="C15" s="71">
        <v>49.7</v>
      </c>
      <c r="D15" s="71">
        <v>67</v>
      </c>
      <c r="E15" s="71">
        <v>59.5</v>
      </c>
    </row>
    <row r="16" spans="1:5" ht="15.75" x14ac:dyDescent="0.25">
      <c r="A16" s="45" t="s">
        <v>53</v>
      </c>
      <c r="B16" s="46" t="s">
        <v>54</v>
      </c>
      <c r="C16" s="71">
        <v>0</v>
      </c>
      <c r="D16" s="71">
        <v>0</v>
      </c>
      <c r="E16" s="71">
        <v>0</v>
      </c>
    </row>
    <row r="17" spans="1:7" ht="78.75" x14ac:dyDescent="0.25">
      <c r="A17" s="42" t="s">
        <v>56</v>
      </c>
      <c r="B17" s="43" t="s">
        <v>57</v>
      </c>
      <c r="C17" s="71">
        <v>106</v>
      </c>
      <c r="D17" s="71">
        <v>106</v>
      </c>
      <c r="E17" s="71">
        <v>106</v>
      </c>
    </row>
    <row r="18" spans="1:7" ht="78.75" x14ac:dyDescent="0.25">
      <c r="A18" s="45" t="s">
        <v>55</v>
      </c>
      <c r="B18" s="46" t="s">
        <v>139</v>
      </c>
      <c r="C18" s="71">
        <v>981062.5</v>
      </c>
      <c r="D18" s="71">
        <v>917362.5</v>
      </c>
      <c r="E18" s="71">
        <v>918362.5</v>
      </c>
    </row>
    <row r="19" spans="1:7" ht="94.5" x14ac:dyDescent="0.25">
      <c r="A19" s="45" t="s">
        <v>58</v>
      </c>
      <c r="B19" s="46" t="s">
        <v>59</v>
      </c>
      <c r="C19" s="71">
        <v>31</v>
      </c>
      <c r="D19" s="71">
        <v>30</v>
      </c>
      <c r="E19" s="71">
        <v>30</v>
      </c>
    </row>
    <row r="20" spans="1:7" ht="78.75" x14ac:dyDescent="0.25">
      <c r="A20" s="45" t="s">
        <v>109</v>
      </c>
      <c r="B20" s="46" t="s">
        <v>110</v>
      </c>
      <c r="C20" s="71">
        <v>105210</v>
      </c>
      <c r="D20" s="71">
        <v>105102.5</v>
      </c>
      <c r="E20" s="71">
        <v>105102.5</v>
      </c>
    </row>
    <row r="21" spans="1:7" ht="63" x14ac:dyDescent="0.25">
      <c r="A21" s="45" t="s">
        <v>60</v>
      </c>
      <c r="B21" s="46" t="s">
        <v>61</v>
      </c>
      <c r="C21" s="71">
        <v>8029.5</v>
      </c>
      <c r="D21" s="71">
        <v>8029.5</v>
      </c>
      <c r="E21" s="71">
        <v>8029.5</v>
      </c>
    </row>
    <row r="22" spans="1:7" ht="78.75" x14ac:dyDescent="0.25">
      <c r="A22" s="42" t="s">
        <v>111</v>
      </c>
      <c r="B22" s="44" t="s">
        <v>112</v>
      </c>
      <c r="C22" s="71">
        <v>28285.9</v>
      </c>
      <c r="D22" s="71">
        <v>1675</v>
      </c>
      <c r="E22" s="71">
        <v>1675</v>
      </c>
    </row>
    <row r="23" spans="1:7" ht="63" x14ac:dyDescent="0.25">
      <c r="A23" s="45" t="s">
        <v>62</v>
      </c>
      <c r="B23" s="46" t="s">
        <v>63</v>
      </c>
      <c r="C23" s="71">
        <v>43178.1</v>
      </c>
      <c r="D23" s="71">
        <v>3178.1</v>
      </c>
      <c r="E23" s="71">
        <v>3178.1</v>
      </c>
    </row>
    <row r="24" spans="1:7" ht="78.75" x14ac:dyDescent="0.25">
      <c r="A24" s="45" t="s">
        <v>140</v>
      </c>
      <c r="B24" s="46" t="s">
        <v>141</v>
      </c>
      <c r="C24" s="71">
        <v>6</v>
      </c>
      <c r="D24" s="71">
        <v>0</v>
      </c>
      <c r="E24" s="71">
        <v>0</v>
      </c>
    </row>
    <row r="25" spans="1:7" ht="15.75" x14ac:dyDescent="0.25">
      <c r="A25" s="88" t="s">
        <v>66</v>
      </c>
      <c r="B25" s="88"/>
      <c r="C25" s="48">
        <v>13760851.199999999</v>
      </c>
      <c r="D25" s="48">
        <v>15474941.9</v>
      </c>
      <c r="E25" s="72">
        <v>17795485.800000001</v>
      </c>
    </row>
    <row r="26" spans="1:7" ht="47.25" x14ac:dyDescent="0.25">
      <c r="A26" s="55" t="s">
        <v>120</v>
      </c>
      <c r="B26" s="55" t="s">
        <v>121</v>
      </c>
      <c r="C26" s="71">
        <v>0</v>
      </c>
      <c r="D26" s="71">
        <v>273824.8</v>
      </c>
      <c r="E26" s="71">
        <v>1317523.8999999999</v>
      </c>
    </row>
    <row r="27" spans="1:7" ht="63" x14ac:dyDescent="0.25">
      <c r="A27" s="55" t="s">
        <v>64</v>
      </c>
      <c r="B27" s="55" t="s">
        <v>113</v>
      </c>
      <c r="C27" s="71">
        <v>0</v>
      </c>
      <c r="D27" s="71">
        <v>271832.90000000002</v>
      </c>
      <c r="E27" s="71">
        <v>0</v>
      </c>
    </row>
    <row r="28" spans="1:7" ht="47.25" x14ac:dyDescent="0.25">
      <c r="A28" s="45" t="s">
        <v>134</v>
      </c>
      <c r="B28" s="46" t="s">
        <v>125</v>
      </c>
      <c r="C28" s="71">
        <v>10501500</v>
      </c>
      <c r="D28" s="71">
        <v>4951140</v>
      </c>
      <c r="E28" s="71">
        <v>212614.85000000009</v>
      </c>
    </row>
    <row r="29" spans="1:7" ht="63" x14ac:dyDescent="0.25">
      <c r="A29" s="45" t="s">
        <v>65</v>
      </c>
      <c r="B29" s="46" t="s">
        <v>114</v>
      </c>
      <c r="C29" s="71">
        <v>2000000</v>
      </c>
      <c r="D29" s="71">
        <v>990000</v>
      </c>
      <c r="E29" s="71">
        <v>11866.1</v>
      </c>
    </row>
    <row r="30" spans="1:7" ht="78.75" x14ac:dyDescent="0.25">
      <c r="A30" s="45" t="s">
        <v>135</v>
      </c>
      <c r="B30" s="46" t="s">
        <v>126</v>
      </c>
      <c r="C30" s="71">
        <v>80000</v>
      </c>
      <c r="D30" s="71">
        <v>310000</v>
      </c>
      <c r="E30" s="71">
        <v>310000</v>
      </c>
    </row>
    <row r="31" spans="1:7" s="47" customFormat="1" ht="78.75" x14ac:dyDescent="0.25">
      <c r="A31" s="45" t="s">
        <v>115</v>
      </c>
      <c r="B31" s="46" t="s">
        <v>116</v>
      </c>
      <c r="C31" s="71">
        <v>2.8200000087963417E-3</v>
      </c>
      <c r="D31" s="71">
        <v>0</v>
      </c>
      <c r="E31" s="71">
        <v>0</v>
      </c>
      <c r="F31" s="58"/>
      <c r="G31" s="58"/>
    </row>
    <row r="32" spans="1:7" ht="15.75" x14ac:dyDescent="0.25">
      <c r="A32" s="88" t="s">
        <v>117</v>
      </c>
      <c r="B32" s="88"/>
      <c r="C32" s="56">
        <v>12581500.00282</v>
      </c>
      <c r="D32" s="56">
        <v>6796797.7000000002</v>
      </c>
      <c r="E32" s="56">
        <v>1852004.85</v>
      </c>
    </row>
    <row r="33" spans="1:5" ht="15.75" x14ac:dyDescent="0.25">
      <c r="A33" s="89" t="s">
        <v>67</v>
      </c>
      <c r="B33" s="89"/>
      <c r="C33" s="57">
        <v>26342351.202819999</v>
      </c>
      <c r="D33" s="57">
        <v>22271739.600000001</v>
      </c>
      <c r="E33" s="57">
        <v>19647490.650000002</v>
      </c>
    </row>
    <row r="35" spans="1:5" x14ac:dyDescent="0.25">
      <c r="A35" s="87" t="s">
        <v>142</v>
      </c>
      <c r="B35" s="87"/>
      <c r="C35" s="87"/>
      <c r="D35" s="87"/>
      <c r="E35" s="87"/>
    </row>
    <row r="36" spans="1:5" x14ac:dyDescent="0.25">
      <c r="C36" s="59"/>
      <c r="D36" s="59"/>
      <c r="E36" s="59"/>
    </row>
    <row r="37" spans="1:5" x14ac:dyDescent="0.25">
      <c r="C37" s="59"/>
      <c r="D37" s="59"/>
      <c r="E37" s="59"/>
    </row>
    <row r="38" spans="1:5" x14ac:dyDescent="0.25">
      <c r="C38" s="59"/>
      <c r="D38" s="60"/>
      <c r="E38" s="59"/>
    </row>
    <row r="39" spans="1:5" x14ac:dyDescent="0.25">
      <c r="C39" s="59"/>
      <c r="D39" s="59"/>
      <c r="E39" s="59"/>
    </row>
    <row r="40" spans="1:5" x14ac:dyDescent="0.25">
      <c r="C40" s="59"/>
      <c r="D40" s="59"/>
      <c r="E40" s="59"/>
    </row>
    <row r="41" spans="1:5" x14ac:dyDescent="0.25">
      <c r="C41" s="59"/>
      <c r="D41" s="59"/>
      <c r="E41" s="59"/>
    </row>
    <row r="42" spans="1:5" x14ac:dyDescent="0.25">
      <c r="C42" s="59"/>
      <c r="D42" s="59"/>
      <c r="E42" s="59"/>
    </row>
  </sheetData>
  <mergeCells count="6">
    <mergeCell ref="A1:E1"/>
    <mergeCell ref="A5:E5"/>
    <mergeCell ref="A35:E35"/>
    <mergeCell ref="A25:B25"/>
    <mergeCell ref="A32:B32"/>
    <mergeCell ref="A33:B33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60" fitToHeight="3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2"/>
  <sheetViews>
    <sheetView tabSelected="1" view="pageBreakPreview" topLeftCell="A42" zoomScaleNormal="60" zoomScaleSheetLayoutView="100" workbookViewId="0">
      <selection activeCell="G45" sqref="G45"/>
    </sheetView>
  </sheetViews>
  <sheetFormatPr defaultRowHeight="12.75" x14ac:dyDescent="0.2"/>
  <cols>
    <col min="1" max="1" width="7.5703125" style="29" customWidth="1"/>
    <col min="2" max="2" width="3.7109375" style="29" bestFit="1" customWidth="1"/>
    <col min="3" max="3" width="4.140625" style="29" bestFit="1" customWidth="1"/>
    <col min="4" max="4" width="15.85546875" style="29" bestFit="1" customWidth="1"/>
    <col min="5" max="5" width="5.7109375" style="29" customWidth="1"/>
    <col min="6" max="6" width="63.5703125" style="29" customWidth="1"/>
    <col min="7" max="9" width="14.85546875" style="29" bestFit="1" customWidth="1"/>
    <col min="10" max="10" width="14.42578125" style="49" customWidth="1"/>
    <col min="11" max="12" width="18.85546875" style="29" customWidth="1"/>
    <col min="13" max="232" width="9.140625" style="29" customWidth="1"/>
    <col min="233" max="16384" width="9.140625" style="29"/>
  </cols>
  <sheetData>
    <row r="1" spans="1:12" ht="15.75" x14ac:dyDescent="0.25">
      <c r="G1" s="59"/>
      <c r="H1" s="60"/>
      <c r="I1" s="84" t="s">
        <v>68</v>
      </c>
      <c r="K1" s="67"/>
    </row>
    <row r="2" spans="1:12" ht="15" x14ac:dyDescent="0.25">
      <c r="A2" s="28"/>
      <c r="B2" s="28"/>
      <c r="C2" s="28"/>
      <c r="D2" s="28"/>
      <c r="E2" s="28"/>
      <c r="F2" s="28"/>
      <c r="G2" s="28"/>
      <c r="H2" s="28"/>
      <c r="I2" s="32"/>
      <c r="K2" s="68"/>
    </row>
    <row r="3" spans="1:12" ht="40.5" customHeight="1" x14ac:dyDescent="0.2">
      <c r="A3" s="86" t="s">
        <v>122</v>
      </c>
      <c r="B3" s="86"/>
      <c r="C3" s="86"/>
      <c r="D3" s="86"/>
      <c r="E3" s="86"/>
      <c r="F3" s="86"/>
      <c r="G3" s="86"/>
      <c r="H3" s="86"/>
      <c r="I3" s="86"/>
      <c r="K3" s="69"/>
    </row>
    <row r="4" spans="1:12" ht="19.5" customHeight="1" x14ac:dyDescent="0.25">
      <c r="A4" s="28"/>
      <c r="B4" s="28"/>
      <c r="C4" s="28"/>
      <c r="D4" s="28"/>
      <c r="E4" s="28"/>
      <c r="F4" s="28"/>
      <c r="G4" s="51"/>
      <c r="H4" s="51"/>
      <c r="I4" s="74" t="s">
        <v>144</v>
      </c>
      <c r="K4" s="68"/>
    </row>
    <row r="5" spans="1:12" ht="23.25" customHeight="1" x14ac:dyDescent="0.25">
      <c r="A5" s="91" t="s">
        <v>30</v>
      </c>
      <c r="B5" s="91"/>
      <c r="C5" s="91"/>
      <c r="D5" s="91"/>
      <c r="E5" s="91"/>
      <c r="F5" s="92" t="s">
        <v>29</v>
      </c>
      <c r="G5" s="92">
        <v>2021</v>
      </c>
      <c r="H5" s="92">
        <v>2022</v>
      </c>
      <c r="I5" s="92">
        <v>2023</v>
      </c>
      <c r="K5" s="68"/>
    </row>
    <row r="6" spans="1:12" ht="41.25" customHeight="1" x14ac:dyDescent="0.2">
      <c r="A6" s="75" t="s">
        <v>28</v>
      </c>
      <c r="B6" s="75" t="s">
        <v>27</v>
      </c>
      <c r="C6" s="75" t="s">
        <v>26</v>
      </c>
      <c r="D6" s="75" t="s">
        <v>25</v>
      </c>
      <c r="E6" s="75" t="s">
        <v>24</v>
      </c>
      <c r="F6" s="92"/>
      <c r="G6" s="92"/>
      <c r="H6" s="92"/>
      <c r="I6" s="92"/>
      <c r="K6" s="69"/>
    </row>
    <row r="7" spans="1:12" ht="16.5" x14ac:dyDescent="0.2">
      <c r="A7" s="11"/>
      <c r="B7" s="13"/>
      <c r="C7" s="13"/>
      <c r="D7" s="12"/>
      <c r="E7" s="11"/>
      <c r="F7" s="24" t="s">
        <v>23</v>
      </c>
      <c r="G7" s="26">
        <f>G8+G51</f>
        <v>28438656.300000001</v>
      </c>
      <c r="H7" s="26">
        <f t="shared" ref="H7" si="0">H8+H51</f>
        <v>22943421.200000003</v>
      </c>
      <c r="I7" s="26">
        <f>I8+I51</f>
        <v>19647490.700000003</v>
      </c>
      <c r="K7" s="69"/>
      <c r="L7" s="39"/>
    </row>
    <row r="8" spans="1:12" ht="16.5" x14ac:dyDescent="0.25">
      <c r="A8" s="16"/>
      <c r="B8" s="14">
        <v>4</v>
      </c>
      <c r="C8" s="14">
        <v>9</v>
      </c>
      <c r="D8" s="15"/>
      <c r="E8" s="16"/>
      <c r="F8" s="24" t="s">
        <v>22</v>
      </c>
      <c r="G8" s="26">
        <f>G9+G15+G20+G22+G47+G48+G49+G50</f>
        <v>28434473.600000001</v>
      </c>
      <c r="H8" s="26">
        <f t="shared" ref="H8:I8" si="1">H9+H15+H20+H22+H47+H48+H49+H50</f>
        <v>22939238.500000004</v>
      </c>
      <c r="I8" s="26">
        <f t="shared" si="1"/>
        <v>19643308.000000004</v>
      </c>
      <c r="K8" s="68"/>
    </row>
    <row r="9" spans="1:12" ht="66" x14ac:dyDescent="0.2">
      <c r="A9" s="16">
        <v>176</v>
      </c>
      <c r="B9" s="14">
        <v>4</v>
      </c>
      <c r="C9" s="14">
        <v>9</v>
      </c>
      <c r="D9" s="15" t="s">
        <v>77</v>
      </c>
      <c r="E9" s="16"/>
      <c r="F9" s="24" t="s">
        <v>21</v>
      </c>
      <c r="G9" s="26">
        <f>G10+G11+G12+G13+G14</f>
        <v>724299.10000000009</v>
      </c>
      <c r="H9" s="26">
        <f t="shared" ref="H9:I9" si="2">H10+H11+H12+H13+H14</f>
        <v>964437.2</v>
      </c>
      <c r="I9" s="26">
        <f t="shared" si="2"/>
        <v>726498.5</v>
      </c>
      <c r="K9" s="63"/>
    </row>
    <row r="10" spans="1:12" ht="66" x14ac:dyDescent="0.2">
      <c r="A10" s="21">
        <v>176</v>
      </c>
      <c r="B10" s="17">
        <v>4</v>
      </c>
      <c r="C10" s="17">
        <v>9</v>
      </c>
      <c r="D10" s="18" t="s">
        <v>79</v>
      </c>
      <c r="E10" s="19" t="s">
        <v>71</v>
      </c>
      <c r="F10" s="25" t="s">
        <v>18</v>
      </c>
      <c r="G10" s="27">
        <v>102894.5</v>
      </c>
      <c r="H10" s="27">
        <v>96035.1</v>
      </c>
      <c r="I10" s="27">
        <v>110484.6</v>
      </c>
    </row>
    <row r="11" spans="1:12" ht="66" x14ac:dyDescent="0.2">
      <c r="A11" s="21">
        <v>176</v>
      </c>
      <c r="B11" s="17">
        <v>4</v>
      </c>
      <c r="C11" s="17">
        <v>9</v>
      </c>
      <c r="D11" s="18" t="s">
        <v>78</v>
      </c>
      <c r="E11" s="19">
        <v>240</v>
      </c>
      <c r="F11" s="25" t="s">
        <v>20</v>
      </c>
      <c r="G11" s="66">
        <v>361987</v>
      </c>
      <c r="H11" s="27">
        <v>444290.5</v>
      </c>
      <c r="I11" s="27">
        <v>206813.9</v>
      </c>
    </row>
    <row r="12" spans="1:12" ht="66" x14ac:dyDescent="0.2">
      <c r="A12" s="21">
        <v>176</v>
      </c>
      <c r="B12" s="17">
        <v>4</v>
      </c>
      <c r="C12" s="17">
        <v>9</v>
      </c>
      <c r="D12" s="20" t="s">
        <v>78</v>
      </c>
      <c r="E12" s="21">
        <v>410</v>
      </c>
      <c r="F12" s="25" t="s">
        <v>20</v>
      </c>
      <c r="G12" s="27">
        <f>83750.8+12519.1</f>
        <v>96269.900000000009</v>
      </c>
      <c r="H12" s="27">
        <v>330111.59999999998</v>
      </c>
      <c r="I12" s="27">
        <v>304600</v>
      </c>
    </row>
    <row r="13" spans="1:12" ht="99" x14ac:dyDescent="0.2">
      <c r="A13" s="21">
        <v>176</v>
      </c>
      <c r="B13" s="17">
        <v>4</v>
      </c>
      <c r="C13" s="17">
        <v>9</v>
      </c>
      <c r="D13" s="18" t="s">
        <v>81</v>
      </c>
      <c r="E13" s="19">
        <v>240</v>
      </c>
      <c r="F13" s="25" t="s">
        <v>80</v>
      </c>
      <c r="G13" s="27">
        <v>149147.70000000001</v>
      </c>
      <c r="H13" s="27">
        <v>80000</v>
      </c>
      <c r="I13" s="27">
        <v>90000</v>
      </c>
    </row>
    <row r="14" spans="1:12" ht="49.5" x14ac:dyDescent="0.2">
      <c r="A14" s="21">
        <v>176</v>
      </c>
      <c r="B14" s="17">
        <v>4</v>
      </c>
      <c r="C14" s="17">
        <v>9</v>
      </c>
      <c r="D14" s="30" t="s">
        <v>83</v>
      </c>
      <c r="E14" s="19">
        <v>240</v>
      </c>
      <c r="F14" s="25" t="s">
        <v>82</v>
      </c>
      <c r="G14" s="27">
        <v>14000</v>
      </c>
      <c r="H14" s="27">
        <v>14000</v>
      </c>
      <c r="I14" s="27">
        <v>14600</v>
      </c>
    </row>
    <row r="15" spans="1:12" ht="66" x14ac:dyDescent="0.2">
      <c r="A15" s="16">
        <v>176</v>
      </c>
      <c r="B15" s="31" t="s">
        <v>106</v>
      </c>
      <c r="C15" s="31" t="s">
        <v>107</v>
      </c>
      <c r="D15" s="15" t="s">
        <v>75</v>
      </c>
      <c r="E15" s="22"/>
      <c r="F15" s="24" t="s">
        <v>19</v>
      </c>
      <c r="G15" s="26">
        <f>G16+G17+G18+G19</f>
        <v>324188.10000000003</v>
      </c>
      <c r="H15" s="26">
        <f t="shared" ref="H15:I15" si="3">H16+H17+H18+H19</f>
        <v>198390.39999999999</v>
      </c>
      <c r="I15" s="26">
        <f t="shared" si="3"/>
        <v>259832.09999999998</v>
      </c>
    </row>
    <row r="16" spans="1:12" ht="66" x14ac:dyDescent="0.2">
      <c r="A16" s="21">
        <v>176</v>
      </c>
      <c r="B16" s="17">
        <v>4</v>
      </c>
      <c r="C16" s="17">
        <v>9</v>
      </c>
      <c r="D16" s="20" t="s">
        <v>74</v>
      </c>
      <c r="E16" s="19">
        <v>240</v>
      </c>
      <c r="F16" s="25" t="s">
        <v>18</v>
      </c>
      <c r="G16" s="27">
        <f>107585+18500</f>
        <v>126085</v>
      </c>
      <c r="H16" s="27">
        <v>116585</v>
      </c>
      <c r="I16" s="27">
        <v>122184.5</v>
      </c>
    </row>
    <row r="17" spans="1:9" ht="33" x14ac:dyDescent="0.2">
      <c r="A17" s="21">
        <v>176</v>
      </c>
      <c r="B17" s="17">
        <v>4</v>
      </c>
      <c r="C17" s="17">
        <v>9</v>
      </c>
      <c r="D17" s="20" t="s">
        <v>70</v>
      </c>
      <c r="E17" s="19" t="s">
        <v>71</v>
      </c>
      <c r="F17" s="25" t="s">
        <v>69</v>
      </c>
      <c r="G17" s="27">
        <v>71098.7</v>
      </c>
      <c r="H17" s="27">
        <v>33175</v>
      </c>
      <c r="I17" s="27">
        <v>85825.3</v>
      </c>
    </row>
    <row r="18" spans="1:9" ht="47.25" x14ac:dyDescent="0.2">
      <c r="A18" s="21">
        <v>176</v>
      </c>
      <c r="B18" s="17">
        <v>4</v>
      </c>
      <c r="C18" s="17">
        <v>9</v>
      </c>
      <c r="D18" s="20" t="s">
        <v>73</v>
      </c>
      <c r="E18" s="19" t="s">
        <v>17</v>
      </c>
      <c r="F18" s="25" t="s">
        <v>16</v>
      </c>
      <c r="G18" s="27">
        <v>127003.5</v>
      </c>
      <c r="H18" s="27">
        <v>48630.400000000001</v>
      </c>
      <c r="I18" s="27">
        <v>51822.3</v>
      </c>
    </row>
    <row r="19" spans="1:9" ht="33" x14ac:dyDescent="0.2">
      <c r="A19" s="21">
        <v>176</v>
      </c>
      <c r="B19" s="17">
        <v>10</v>
      </c>
      <c r="C19" s="17">
        <v>4</v>
      </c>
      <c r="D19" s="33" t="s">
        <v>73</v>
      </c>
      <c r="E19" s="19">
        <v>110</v>
      </c>
      <c r="F19" s="25" t="s">
        <v>16</v>
      </c>
      <c r="G19" s="27">
        <v>0.9</v>
      </c>
      <c r="H19" s="27">
        <v>0</v>
      </c>
      <c r="I19" s="27">
        <v>0</v>
      </c>
    </row>
    <row r="20" spans="1:9" ht="66" x14ac:dyDescent="0.2">
      <c r="A20" s="16">
        <v>176</v>
      </c>
      <c r="B20" s="14">
        <v>4</v>
      </c>
      <c r="C20" s="14">
        <v>9</v>
      </c>
      <c r="D20" s="15" t="s">
        <v>76</v>
      </c>
      <c r="E20" s="22">
        <v>520</v>
      </c>
      <c r="F20" s="24" t="s">
        <v>31</v>
      </c>
      <c r="G20" s="26">
        <f>G21</f>
        <v>1300</v>
      </c>
      <c r="H20" s="26">
        <f t="shared" ref="H20:I20" si="4">H21</f>
        <v>0</v>
      </c>
      <c r="I20" s="26">
        <f t="shared" si="4"/>
        <v>0</v>
      </c>
    </row>
    <row r="21" spans="1:9" ht="82.5" x14ac:dyDescent="0.2">
      <c r="A21" s="21">
        <v>176</v>
      </c>
      <c r="B21" s="17">
        <v>4</v>
      </c>
      <c r="C21" s="17">
        <v>9</v>
      </c>
      <c r="D21" s="20" t="s">
        <v>72</v>
      </c>
      <c r="E21" s="19">
        <v>520</v>
      </c>
      <c r="F21" s="25" t="s">
        <v>15</v>
      </c>
      <c r="G21" s="27">
        <v>1300</v>
      </c>
      <c r="H21" s="27">
        <v>0</v>
      </c>
      <c r="I21" s="27">
        <v>0</v>
      </c>
    </row>
    <row r="22" spans="1:9" ht="66" x14ac:dyDescent="0.2">
      <c r="A22" s="16" t="s">
        <v>32</v>
      </c>
      <c r="B22" s="14">
        <v>4</v>
      </c>
      <c r="C22" s="14">
        <v>9</v>
      </c>
      <c r="D22" s="15" t="s">
        <v>104</v>
      </c>
      <c r="E22" s="16"/>
      <c r="F22" s="24" t="s">
        <v>14</v>
      </c>
      <c r="G22" s="26">
        <f>G23+G24+G25+G26+G27+G28+G29+G30+G31+G32+G33+G34+G35+G37+G42+G43+G44+G45+G46</f>
        <v>26351902.200000003</v>
      </c>
      <c r="H22" s="26">
        <f t="shared" ref="H22:I22" si="5">H23+H24+H25+H26+H27+H28+H29+H30+H31+H32+H33+H34+H35+H37+H42+H43+H44+H46</f>
        <v>20481667.399999999</v>
      </c>
      <c r="I22" s="26">
        <f t="shared" si="5"/>
        <v>17607842.199999999</v>
      </c>
    </row>
    <row r="23" spans="1:9" ht="49.5" x14ac:dyDescent="0.2">
      <c r="A23" s="21">
        <v>176</v>
      </c>
      <c r="B23" s="17">
        <v>4</v>
      </c>
      <c r="C23" s="17">
        <v>9</v>
      </c>
      <c r="D23" s="30" t="s">
        <v>103</v>
      </c>
      <c r="E23" s="21">
        <v>410</v>
      </c>
      <c r="F23" s="25" t="s">
        <v>13</v>
      </c>
      <c r="G23" s="76">
        <v>976569.5</v>
      </c>
      <c r="H23" s="76">
        <v>2256782.7999999998</v>
      </c>
      <c r="I23" s="76">
        <v>2540937.2000000002</v>
      </c>
    </row>
    <row r="24" spans="1:9" ht="49.5" x14ac:dyDescent="0.2">
      <c r="A24" s="21">
        <v>176</v>
      </c>
      <c r="B24" s="17">
        <v>4</v>
      </c>
      <c r="C24" s="17">
        <v>9</v>
      </c>
      <c r="D24" s="30" t="s">
        <v>102</v>
      </c>
      <c r="E24" s="21">
        <v>410</v>
      </c>
      <c r="F24" s="25" t="s">
        <v>101</v>
      </c>
      <c r="G24" s="27">
        <v>961672.5</v>
      </c>
      <c r="H24" s="27">
        <v>16000</v>
      </c>
      <c r="I24" s="27">
        <v>0</v>
      </c>
    </row>
    <row r="25" spans="1:9" ht="66" x14ac:dyDescent="0.2">
      <c r="A25" s="21">
        <v>176</v>
      </c>
      <c r="B25" s="17">
        <v>4</v>
      </c>
      <c r="C25" s="17">
        <v>9</v>
      </c>
      <c r="D25" s="30" t="s">
        <v>118</v>
      </c>
      <c r="E25" s="19">
        <v>240</v>
      </c>
      <c r="F25" s="25" t="s">
        <v>6</v>
      </c>
      <c r="G25" s="77">
        <v>681359.4</v>
      </c>
      <c r="H25" s="77">
        <v>460174.4</v>
      </c>
      <c r="I25" s="77">
        <v>250201</v>
      </c>
    </row>
    <row r="26" spans="1:9" ht="66" x14ac:dyDescent="0.2">
      <c r="A26" s="21">
        <v>176</v>
      </c>
      <c r="B26" s="17">
        <v>4</v>
      </c>
      <c r="C26" s="17">
        <v>9</v>
      </c>
      <c r="D26" s="30" t="s">
        <v>118</v>
      </c>
      <c r="E26" s="19">
        <v>240</v>
      </c>
      <c r="F26" s="25" t="s">
        <v>5</v>
      </c>
      <c r="G26" s="78">
        <v>3317795.5</v>
      </c>
      <c r="H26" s="78">
        <v>2741574.4</v>
      </c>
      <c r="I26" s="78">
        <v>4744403.9000000004</v>
      </c>
    </row>
    <row r="27" spans="1:9" ht="66" x14ac:dyDescent="0.2">
      <c r="A27" s="21">
        <v>176</v>
      </c>
      <c r="B27" s="17">
        <v>4</v>
      </c>
      <c r="C27" s="17">
        <v>9</v>
      </c>
      <c r="D27" s="20" t="s">
        <v>100</v>
      </c>
      <c r="E27" s="19">
        <v>240</v>
      </c>
      <c r="F27" s="25" t="s">
        <v>12</v>
      </c>
      <c r="G27" s="78">
        <v>4473204.5999999996</v>
      </c>
      <c r="H27" s="78">
        <v>4967940.8</v>
      </c>
      <c r="I27" s="78">
        <v>4880348.7</v>
      </c>
    </row>
    <row r="28" spans="1:9" ht="82.5" x14ac:dyDescent="0.2">
      <c r="A28" s="21">
        <v>176</v>
      </c>
      <c r="B28" s="17">
        <v>4</v>
      </c>
      <c r="C28" s="17">
        <v>9</v>
      </c>
      <c r="D28" s="20" t="s">
        <v>100</v>
      </c>
      <c r="E28" s="19">
        <v>240</v>
      </c>
      <c r="F28" s="25" t="s">
        <v>11</v>
      </c>
      <c r="G28" s="27">
        <v>20000</v>
      </c>
      <c r="H28" s="27">
        <v>20000</v>
      </c>
      <c r="I28" s="27">
        <v>20000</v>
      </c>
    </row>
    <row r="29" spans="1:9" ht="66" x14ac:dyDescent="0.2">
      <c r="A29" s="21">
        <v>176</v>
      </c>
      <c r="B29" s="17">
        <v>4</v>
      </c>
      <c r="C29" s="17">
        <v>9</v>
      </c>
      <c r="D29" s="20" t="s">
        <v>100</v>
      </c>
      <c r="E29" s="21">
        <v>240</v>
      </c>
      <c r="F29" s="25" t="s">
        <v>10</v>
      </c>
      <c r="G29" s="27">
        <v>5397</v>
      </c>
      <c r="H29" s="27">
        <v>126522.9</v>
      </c>
      <c r="I29" s="27">
        <v>128522.9</v>
      </c>
    </row>
    <row r="30" spans="1:9" ht="82.5" x14ac:dyDescent="0.2">
      <c r="A30" s="21">
        <v>176</v>
      </c>
      <c r="B30" s="17">
        <v>4</v>
      </c>
      <c r="C30" s="17">
        <v>9</v>
      </c>
      <c r="D30" s="20" t="s">
        <v>100</v>
      </c>
      <c r="E30" s="21">
        <v>240</v>
      </c>
      <c r="F30" s="25" t="s">
        <v>9</v>
      </c>
      <c r="G30" s="27">
        <v>202903.3</v>
      </c>
      <c r="H30" s="27">
        <v>220000</v>
      </c>
      <c r="I30" s="27">
        <v>220000</v>
      </c>
    </row>
    <row r="31" spans="1:9" ht="99" x14ac:dyDescent="0.2">
      <c r="A31" s="21">
        <v>176</v>
      </c>
      <c r="B31" s="17">
        <v>4</v>
      </c>
      <c r="C31" s="17">
        <v>9</v>
      </c>
      <c r="D31" s="20" t="s">
        <v>95</v>
      </c>
      <c r="E31" s="21">
        <v>240</v>
      </c>
      <c r="F31" s="25" t="s">
        <v>105</v>
      </c>
      <c r="G31" s="27">
        <v>20000</v>
      </c>
      <c r="H31" s="27">
        <v>20000</v>
      </c>
      <c r="I31" s="27">
        <v>20000</v>
      </c>
    </row>
    <row r="32" spans="1:9" ht="66" x14ac:dyDescent="0.2">
      <c r="A32" s="21">
        <v>176</v>
      </c>
      <c r="B32" s="17">
        <v>4</v>
      </c>
      <c r="C32" s="17">
        <v>9</v>
      </c>
      <c r="D32" s="18" t="s">
        <v>93</v>
      </c>
      <c r="E32" s="21">
        <v>520</v>
      </c>
      <c r="F32" s="25" t="s">
        <v>94</v>
      </c>
      <c r="G32" s="62">
        <v>2547201.5</v>
      </c>
      <c r="H32" s="62">
        <v>1541748.1</v>
      </c>
      <c r="I32" s="62">
        <v>1911423.6</v>
      </c>
    </row>
    <row r="33" spans="1:10" ht="115.5" x14ac:dyDescent="0.2">
      <c r="A33" s="21">
        <v>176</v>
      </c>
      <c r="B33" s="17">
        <v>4</v>
      </c>
      <c r="C33" s="17">
        <v>9</v>
      </c>
      <c r="D33" s="20" t="s">
        <v>92</v>
      </c>
      <c r="E33" s="21">
        <v>520</v>
      </c>
      <c r="F33" s="25" t="s">
        <v>34</v>
      </c>
      <c r="G33" s="27">
        <v>188630</v>
      </c>
      <c r="H33" s="27">
        <v>816000</v>
      </c>
      <c r="I33" s="27">
        <v>1040000</v>
      </c>
    </row>
    <row r="34" spans="1:10" ht="49.5" x14ac:dyDescent="0.2">
      <c r="A34" s="21">
        <v>124</v>
      </c>
      <c r="B34" s="17">
        <v>4</v>
      </c>
      <c r="C34" s="17">
        <v>9</v>
      </c>
      <c r="D34" s="20" t="s">
        <v>89</v>
      </c>
      <c r="E34" s="21">
        <v>410</v>
      </c>
      <c r="F34" s="25" t="s">
        <v>8</v>
      </c>
      <c r="G34" s="27">
        <f>375668.9-200000-100000+300000</f>
        <v>375668.9</v>
      </c>
      <c r="H34" s="27">
        <f>480799.3-390000+407327</f>
        <v>498126.3</v>
      </c>
      <c r="I34" s="27">
        <v>0</v>
      </c>
    </row>
    <row r="35" spans="1:10" ht="82.5" x14ac:dyDescent="0.2">
      <c r="A35" s="16">
        <v>176</v>
      </c>
      <c r="B35" s="14">
        <v>4</v>
      </c>
      <c r="C35" s="14">
        <v>9</v>
      </c>
      <c r="D35" s="15" t="s">
        <v>90</v>
      </c>
      <c r="E35" s="16">
        <v>410</v>
      </c>
      <c r="F35" s="24" t="s">
        <v>91</v>
      </c>
      <c r="G35" s="26">
        <v>0</v>
      </c>
      <c r="H35" s="26">
        <v>271832.90000000002</v>
      </c>
      <c r="I35" s="26">
        <v>0</v>
      </c>
    </row>
    <row r="36" spans="1:10" ht="49.5" x14ac:dyDescent="0.2">
      <c r="A36" s="21">
        <v>176</v>
      </c>
      <c r="B36" s="17">
        <v>4</v>
      </c>
      <c r="C36" s="17">
        <v>9</v>
      </c>
      <c r="D36" s="20" t="s">
        <v>90</v>
      </c>
      <c r="E36" s="21">
        <v>410</v>
      </c>
      <c r="F36" s="25" t="s">
        <v>7</v>
      </c>
      <c r="G36" s="27">
        <v>0</v>
      </c>
      <c r="H36" s="27">
        <v>271832.90000000002</v>
      </c>
      <c r="I36" s="27">
        <v>0</v>
      </c>
    </row>
    <row r="37" spans="1:10" ht="115.5" x14ac:dyDescent="0.2">
      <c r="A37" s="16">
        <v>176</v>
      </c>
      <c r="B37" s="14">
        <v>4</v>
      </c>
      <c r="C37" s="14">
        <v>9</v>
      </c>
      <c r="D37" s="15" t="s">
        <v>97</v>
      </c>
      <c r="E37" s="16"/>
      <c r="F37" s="24" t="s">
        <v>98</v>
      </c>
      <c r="G37" s="26">
        <f>G38+G39+G40+G41</f>
        <v>2000000</v>
      </c>
      <c r="H37" s="26">
        <f t="shared" ref="H37:I37" si="6">H38+H39+H40+H41</f>
        <v>990000</v>
      </c>
      <c r="I37" s="26">
        <f t="shared" si="6"/>
        <v>11866.1</v>
      </c>
    </row>
    <row r="38" spans="1:10" ht="66" x14ac:dyDescent="0.2">
      <c r="A38" s="21">
        <v>176</v>
      </c>
      <c r="B38" s="17">
        <v>4</v>
      </c>
      <c r="C38" s="17">
        <v>9</v>
      </c>
      <c r="D38" s="20" t="s">
        <v>96</v>
      </c>
      <c r="E38" s="21">
        <v>410</v>
      </c>
      <c r="F38" s="25" t="s">
        <v>128</v>
      </c>
      <c r="G38" s="66">
        <v>200000</v>
      </c>
      <c r="H38" s="66">
        <v>400000</v>
      </c>
      <c r="I38" s="66">
        <v>11866.1</v>
      </c>
    </row>
    <row r="39" spans="1:10" ht="99" x14ac:dyDescent="0.2">
      <c r="A39" s="21">
        <v>176</v>
      </c>
      <c r="B39" s="17">
        <v>4</v>
      </c>
      <c r="C39" s="17">
        <v>9</v>
      </c>
      <c r="D39" s="20" t="s">
        <v>96</v>
      </c>
      <c r="E39" s="21">
        <v>240</v>
      </c>
      <c r="F39" s="25" t="s">
        <v>136</v>
      </c>
      <c r="G39" s="66">
        <v>100000</v>
      </c>
      <c r="H39" s="66">
        <v>0</v>
      </c>
      <c r="I39" s="66">
        <v>0</v>
      </c>
    </row>
    <row r="40" spans="1:10" ht="110.25" x14ac:dyDescent="0.2">
      <c r="A40" s="21">
        <v>176</v>
      </c>
      <c r="B40" s="17">
        <v>4</v>
      </c>
      <c r="C40" s="17">
        <v>9</v>
      </c>
      <c r="D40" s="20" t="s">
        <v>96</v>
      </c>
      <c r="E40" s="21">
        <v>520</v>
      </c>
      <c r="F40" s="79" t="s">
        <v>129</v>
      </c>
      <c r="G40" s="66">
        <f>400000+700000+600000</f>
        <v>1700000</v>
      </c>
      <c r="H40" s="66">
        <f>200000+390000</f>
        <v>590000</v>
      </c>
      <c r="I40" s="66">
        <v>0</v>
      </c>
    </row>
    <row r="41" spans="1:10" ht="63" hidden="1" x14ac:dyDescent="0.2">
      <c r="A41" s="21">
        <v>124</v>
      </c>
      <c r="B41" s="17">
        <v>4</v>
      </c>
      <c r="C41" s="17">
        <v>9</v>
      </c>
      <c r="D41" s="20" t="s">
        <v>96</v>
      </c>
      <c r="E41" s="21">
        <v>410</v>
      </c>
      <c r="F41" s="80" t="s">
        <v>132</v>
      </c>
      <c r="G41" s="76">
        <v>0</v>
      </c>
      <c r="H41" s="76">
        <v>0</v>
      </c>
      <c r="I41" s="76">
        <v>0</v>
      </c>
    </row>
    <row r="42" spans="1:10" ht="126" x14ac:dyDescent="0.2">
      <c r="A42" s="38">
        <v>176</v>
      </c>
      <c r="B42" s="34">
        <v>4</v>
      </c>
      <c r="C42" s="34">
        <v>9</v>
      </c>
      <c r="D42" s="35" t="s">
        <v>127</v>
      </c>
      <c r="E42" s="38">
        <v>240</v>
      </c>
      <c r="F42" s="80" t="s">
        <v>131</v>
      </c>
      <c r="G42" s="26">
        <v>80000</v>
      </c>
      <c r="H42" s="26">
        <v>310000</v>
      </c>
      <c r="I42" s="26">
        <v>310000</v>
      </c>
    </row>
    <row r="43" spans="1:10" ht="49.5" x14ac:dyDescent="0.2">
      <c r="A43" s="81">
        <v>176</v>
      </c>
      <c r="B43" s="34">
        <v>4</v>
      </c>
      <c r="C43" s="34">
        <v>9</v>
      </c>
      <c r="D43" s="35" t="s">
        <v>119</v>
      </c>
      <c r="E43" s="36">
        <v>520</v>
      </c>
      <c r="F43" s="24" t="s">
        <v>124</v>
      </c>
      <c r="G43" s="26">
        <v>0</v>
      </c>
      <c r="H43" s="26">
        <v>273824.8</v>
      </c>
      <c r="I43" s="26">
        <f>1317523.9</f>
        <v>1317523.8999999999</v>
      </c>
    </row>
    <row r="44" spans="1:10" ht="49.5" x14ac:dyDescent="0.2">
      <c r="A44" s="38">
        <v>176</v>
      </c>
      <c r="B44" s="34">
        <v>4</v>
      </c>
      <c r="C44" s="34">
        <v>9</v>
      </c>
      <c r="D44" s="81" t="s">
        <v>130</v>
      </c>
      <c r="E44" s="38">
        <v>410</v>
      </c>
      <c r="F44" s="24" t="s">
        <v>101</v>
      </c>
      <c r="G44" s="76">
        <f>7101500+1500000</f>
        <v>8601500</v>
      </c>
      <c r="H44" s="76">
        <f>4000000+951140</f>
        <v>4951140</v>
      </c>
      <c r="I44" s="76">
        <f>2112614.9-1900000</f>
        <v>212614.89999999991</v>
      </c>
    </row>
    <row r="45" spans="1:10" ht="82.5" x14ac:dyDescent="0.2">
      <c r="A45" s="38">
        <v>176</v>
      </c>
      <c r="B45" s="34">
        <v>4</v>
      </c>
      <c r="C45" s="34">
        <v>9</v>
      </c>
      <c r="D45" s="81" t="s">
        <v>138</v>
      </c>
      <c r="E45" s="38">
        <v>410</v>
      </c>
      <c r="F45" s="24" t="s">
        <v>137</v>
      </c>
      <c r="G45" s="76">
        <v>1900000</v>
      </c>
      <c r="H45" s="76">
        <v>0</v>
      </c>
      <c r="I45" s="76">
        <v>0</v>
      </c>
    </row>
    <row r="46" spans="1:10" s="37" customFormat="1" ht="82.5" hidden="1" x14ac:dyDescent="0.2">
      <c r="A46" s="81" t="s">
        <v>4</v>
      </c>
      <c r="B46" s="34">
        <v>4</v>
      </c>
      <c r="C46" s="34">
        <v>9</v>
      </c>
      <c r="D46" s="35" t="s">
        <v>87</v>
      </c>
      <c r="E46" s="36">
        <v>520</v>
      </c>
      <c r="F46" s="24" t="s">
        <v>123</v>
      </c>
      <c r="G46" s="26">
        <f>95734.8-95734.8</f>
        <v>0</v>
      </c>
      <c r="H46" s="26">
        <v>0</v>
      </c>
      <c r="I46" s="26">
        <v>0</v>
      </c>
      <c r="J46" s="50"/>
    </row>
    <row r="47" spans="1:10" ht="132" x14ac:dyDescent="0.2">
      <c r="A47" s="21" t="s">
        <v>4</v>
      </c>
      <c r="B47" s="17">
        <v>4</v>
      </c>
      <c r="C47" s="17">
        <v>9</v>
      </c>
      <c r="D47" s="20" t="s">
        <v>85</v>
      </c>
      <c r="E47" s="19" t="s">
        <v>33</v>
      </c>
      <c r="F47" s="25" t="s">
        <v>3</v>
      </c>
      <c r="G47" s="82">
        <v>743929</v>
      </c>
      <c r="H47" s="27">
        <v>962602.1</v>
      </c>
      <c r="I47" s="27">
        <v>739314.1</v>
      </c>
    </row>
    <row r="48" spans="1:10" ht="33" x14ac:dyDescent="0.2">
      <c r="A48" s="21">
        <v>176</v>
      </c>
      <c r="B48" s="17">
        <v>4</v>
      </c>
      <c r="C48" s="17">
        <v>9</v>
      </c>
      <c r="D48" s="20" t="s">
        <v>86</v>
      </c>
      <c r="E48" s="19">
        <v>610</v>
      </c>
      <c r="F48" s="25" t="s">
        <v>2</v>
      </c>
      <c r="G48" s="83">
        <v>5934.2</v>
      </c>
      <c r="H48" s="27">
        <v>5998.6</v>
      </c>
      <c r="I48" s="27">
        <v>6095.5</v>
      </c>
    </row>
    <row r="49" spans="1:9" ht="66" x14ac:dyDescent="0.2">
      <c r="A49" s="21">
        <v>176</v>
      </c>
      <c r="B49" s="17">
        <v>4</v>
      </c>
      <c r="C49" s="17">
        <v>9</v>
      </c>
      <c r="D49" s="20" t="s">
        <v>88</v>
      </c>
      <c r="E49" s="21">
        <v>520</v>
      </c>
      <c r="F49" s="25" t="s">
        <v>1</v>
      </c>
      <c r="G49" s="27">
        <v>21332.400000000001</v>
      </c>
      <c r="H49" s="27">
        <v>0</v>
      </c>
      <c r="I49" s="27">
        <v>0</v>
      </c>
    </row>
    <row r="50" spans="1:9" ht="82.5" x14ac:dyDescent="0.2">
      <c r="A50" s="21">
        <v>176</v>
      </c>
      <c r="B50" s="17">
        <v>4</v>
      </c>
      <c r="C50" s="17">
        <v>9</v>
      </c>
      <c r="D50" s="18" t="s">
        <v>84</v>
      </c>
      <c r="E50" s="19">
        <v>520</v>
      </c>
      <c r="F50" s="25" t="s">
        <v>0</v>
      </c>
      <c r="G50" s="27">
        <v>261588.6</v>
      </c>
      <c r="H50" s="27">
        <v>326142.8</v>
      </c>
      <c r="I50" s="27">
        <v>303725.59999999998</v>
      </c>
    </row>
    <row r="51" spans="1:9" ht="148.5" x14ac:dyDescent="0.2">
      <c r="A51" s="16">
        <v>181</v>
      </c>
      <c r="B51" s="14"/>
      <c r="C51" s="14"/>
      <c r="D51" s="23"/>
      <c r="E51" s="22"/>
      <c r="F51" s="24" t="s">
        <v>99</v>
      </c>
      <c r="G51" s="26">
        <v>4182.7</v>
      </c>
      <c r="H51" s="26">
        <v>4182.7</v>
      </c>
      <c r="I51" s="26">
        <v>4182.7</v>
      </c>
    </row>
    <row r="52" spans="1:9" ht="49.5" x14ac:dyDescent="0.2">
      <c r="A52" s="21">
        <v>181</v>
      </c>
      <c r="B52" s="17">
        <v>13</v>
      </c>
      <c r="C52" s="17">
        <v>1</v>
      </c>
      <c r="D52" s="30" t="s">
        <v>108</v>
      </c>
      <c r="E52" s="19">
        <v>720</v>
      </c>
      <c r="F52" s="25" t="s">
        <v>133</v>
      </c>
      <c r="G52" s="27">
        <v>4182.7</v>
      </c>
      <c r="H52" s="27">
        <v>4182.7</v>
      </c>
      <c r="I52" s="27">
        <v>4182.7</v>
      </c>
    </row>
    <row r="53" spans="1:9" ht="30.75" customHeight="1" x14ac:dyDescent="0.2">
      <c r="A53" s="52"/>
      <c r="B53" s="2"/>
      <c r="C53" s="2"/>
      <c r="D53" s="52"/>
      <c r="E53" s="52"/>
      <c r="F53" s="7"/>
      <c r="G53" s="10"/>
      <c r="H53" s="10"/>
      <c r="I53" s="10"/>
    </row>
    <row r="54" spans="1:9" ht="12.75" customHeight="1" x14ac:dyDescent="0.2">
      <c r="A54" s="90" t="s">
        <v>145</v>
      </c>
      <c r="B54" s="90"/>
      <c r="C54" s="90"/>
      <c r="D54" s="90"/>
      <c r="E54" s="90"/>
      <c r="F54" s="90"/>
      <c r="G54" s="90"/>
      <c r="H54" s="90"/>
      <c r="I54" s="90"/>
    </row>
    <row r="55" spans="1:9" ht="12.75" customHeight="1" x14ac:dyDescent="0.2">
      <c r="A55" s="52"/>
      <c r="B55" s="2"/>
      <c r="C55" s="2"/>
      <c r="D55" s="52"/>
      <c r="E55" s="52"/>
      <c r="F55" s="7"/>
      <c r="G55" s="10"/>
      <c r="H55" s="10"/>
      <c r="I55" s="10"/>
    </row>
    <row r="56" spans="1:9" ht="12.75" customHeight="1" x14ac:dyDescent="0.2">
      <c r="A56" s="52"/>
      <c r="B56" s="2"/>
      <c r="C56" s="2"/>
      <c r="D56" s="52"/>
      <c r="E56" s="52"/>
      <c r="F56" s="7"/>
      <c r="G56" s="10"/>
      <c r="H56" s="10"/>
      <c r="I56" s="10"/>
    </row>
    <row r="57" spans="1:9" ht="12.75" customHeight="1" x14ac:dyDescent="0.2">
      <c r="A57" s="52"/>
      <c r="B57" s="2"/>
      <c r="C57" s="2"/>
      <c r="D57" s="52"/>
      <c r="E57" s="52"/>
      <c r="F57" s="7"/>
      <c r="G57" s="10"/>
      <c r="H57" s="10"/>
      <c r="I57" s="10"/>
    </row>
    <row r="58" spans="1:9" ht="12.75" customHeight="1" x14ac:dyDescent="0.2">
      <c r="A58" s="8"/>
      <c r="B58" s="9"/>
      <c r="C58" s="9"/>
      <c r="D58" s="8"/>
      <c r="E58" s="8"/>
      <c r="F58" s="6"/>
      <c r="G58" s="3"/>
      <c r="H58" s="3"/>
      <c r="I58" s="3"/>
    </row>
    <row r="59" spans="1:9" ht="12.75" customHeight="1" x14ac:dyDescent="0.2">
      <c r="A59" s="52"/>
      <c r="B59" s="2"/>
      <c r="C59" s="2"/>
      <c r="D59" s="52"/>
      <c r="E59" s="52"/>
      <c r="F59" s="7"/>
      <c r="G59" s="10"/>
      <c r="H59" s="10"/>
      <c r="I59" s="10"/>
    </row>
    <row r="60" spans="1:9" ht="12.75" customHeight="1" x14ac:dyDescent="0.2">
      <c r="A60" s="52"/>
      <c r="B60" s="2"/>
      <c r="C60" s="2"/>
      <c r="D60" s="52"/>
      <c r="E60" s="52"/>
      <c r="F60" s="6"/>
      <c r="G60" s="3"/>
      <c r="H60" s="3"/>
      <c r="I60" s="3"/>
    </row>
    <row r="61" spans="1:9" ht="12.75" customHeight="1" x14ac:dyDescent="0.2">
      <c r="A61" s="52"/>
      <c r="B61" s="2"/>
      <c r="C61" s="2"/>
      <c r="D61" s="52"/>
      <c r="E61" s="52"/>
      <c r="F61" s="1"/>
      <c r="G61" s="5"/>
      <c r="H61" s="5"/>
      <c r="I61" s="5"/>
    </row>
    <row r="62" spans="1:9" ht="12.75" customHeight="1" x14ac:dyDescent="0.2">
      <c r="A62" s="52"/>
      <c r="B62" s="2"/>
      <c r="C62" s="2"/>
      <c r="D62" s="52"/>
      <c r="E62" s="52"/>
      <c r="F62" s="4"/>
      <c r="G62" s="3"/>
      <c r="H62" s="3"/>
      <c r="I62" s="3"/>
    </row>
    <row r="63" spans="1:9" ht="12.75" customHeight="1" x14ac:dyDescent="0.2">
      <c r="A63" s="52"/>
      <c r="B63" s="2"/>
      <c r="C63" s="2"/>
      <c r="D63" s="52"/>
      <c r="E63" s="52"/>
      <c r="F63" s="1"/>
      <c r="G63" s="10"/>
      <c r="H63" s="10"/>
      <c r="I63" s="10"/>
    </row>
    <row r="64" spans="1:9" ht="12.75" customHeight="1" x14ac:dyDescent="0.2">
      <c r="A64" s="52"/>
      <c r="B64" s="2"/>
      <c r="C64" s="2"/>
      <c r="D64" s="52"/>
      <c r="E64" s="52"/>
      <c r="F64" s="1"/>
      <c r="G64" s="10"/>
      <c r="H64" s="10"/>
      <c r="I64" s="10"/>
    </row>
    <row r="65" spans="1:9" ht="12.75" customHeight="1" x14ac:dyDescent="0.2">
      <c r="A65" s="52"/>
      <c r="B65" s="2"/>
      <c r="C65" s="2"/>
      <c r="D65" s="52"/>
      <c r="E65" s="52"/>
      <c r="F65" s="1"/>
      <c r="G65" s="10"/>
      <c r="H65" s="10"/>
      <c r="I65" s="10"/>
    </row>
    <row r="66" spans="1:9" ht="12.75" customHeight="1" x14ac:dyDescent="0.2">
      <c r="A66" s="52"/>
      <c r="B66" s="2"/>
      <c r="C66" s="2"/>
      <c r="D66" s="52"/>
      <c r="E66" s="52"/>
      <c r="F66" s="1"/>
      <c r="G66" s="10"/>
      <c r="H66" s="10"/>
      <c r="I66" s="10"/>
    </row>
    <row r="67" spans="1:9" ht="12.75" customHeight="1" x14ac:dyDescent="0.2">
      <c r="A67" s="52"/>
      <c r="B67" s="2"/>
      <c r="C67" s="2"/>
      <c r="D67" s="52"/>
      <c r="E67" s="52"/>
      <c r="F67" s="1"/>
      <c r="G67" s="10"/>
      <c r="H67" s="10"/>
      <c r="I67" s="10"/>
    </row>
    <row r="68" spans="1:9" ht="12.75" customHeight="1" x14ac:dyDescent="0.2">
      <c r="A68" s="52"/>
      <c r="B68" s="2"/>
      <c r="C68" s="2"/>
      <c r="D68" s="52"/>
      <c r="E68" s="52"/>
      <c r="F68" s="1"/>
      <c r="G68" s="10"/>
      <c r="H68" s="10"/>
      <c r="I68" s="10"/>
    </row>
    <row r="69" spans="1:9" ht="12.75" customHeight="1" x14ac:dyDescent="0.2">
      <c r="A69" s="52"/>
      <c r="B69" s="2"/>
      <c r="C69" s="2"/>
      <c r="D69" s="52"/>
      <c r="E69" s="52"/>
      <c r="F69" s="1"/>
      <c r="G69" s="10"/>
      <c r="H69" s="10"/>
      <c r="I69" s="10"/>
    </row>
    <row r="70" spans="1:9" ht="12.75" customHeight="1" x14ac:dyDescent="0.2">
      <c r="A70" s="52"/>
      <c r="B70" s="2"/>
      <c r="C70" s="2"/>
      <c r="D70" s="52"/>
      <c r="E70" s="52"/>
      <c r="F70" s="1"/>
      <c r="G70" s="10"/>
      <c r="H70" s="10"/>
      <c r="I70" s="10"/>
    </row>
    <row r="71" spans="1:9" ht="12.75" customHeight="1" x14ac:dyDescent="0.2">
      <c r="A71" s="52"/>
      <c r="B71" s="2"/>
      <c r="C71" s="2"/>
      <c r="D71" s="52"/>
      <c r="E71" s="52"/>
      <c r="F71" s="1"/>
      <c r="G71" s="10"/>
      <c r="H71" s="10"/>
      <c r="I71" s="10"/>
    </row>
    <row r="72" spans="1:9" ht="12.75" customHeight="1" x14ac:dyDescent="0.2">
      <c r="A72" s="65"/>
      <c r="B72" s="65"/>
      <c r="C72" s="65"/>
      <c r="D72" s="65"/>
      <c r="E72" s="65"/>
      <c r="F72" s="65"/>
      <c r="G72" s="65"/>
      <c r="H72" s="65"/>
      <c r="I72" s="65"/>
    </row>
    <row r="73" spans="1:9" ht="12.75" customHeight="1" x14ac:dyDescent="0.2">
      <c r="A73" s="65"/>
      <c r="B73" s="65"/>
      <c r="C73" s="65"/>
      <c r="D73" s="65"/>
      <c r="E73" s="65"/>
      <c r="F73" s="65"/>
      <c r="G73" s="65"/>
      <c r="H73" s="65"/>
      <c r="I73" s="65"/>
    </row>
    <row r="74" spans="1:9" ht="12.75" customHeight="1" x14ac:dyDescent="0.2">
      <c r="A74" s="65"/>
      <c r="B74" s="65"/>
      <c r="C74" s="65"/>
      <c r="D74" s="65"/>
      <c r="E74" s="65"/>
      <c r="F74" s="65"/>
      <c r="G74" s="65"/>
      <c r="H74" s="65"/>
      <c r="I74" s="65"/>
    </row>
    <row r="75" spans="1:9" ht="12.75" customHeight="1" x14ac:dyDescent="0.2">
      <c r="A75" s="65"/>
      <c r="B75" s="64"/>
      <c r="C75" s="64"/>
      <c r="D75" s="64"/>
      <c r="E75" s="65"/>
      <c r="F75" s="65"/>
      <c r="G75" s="65"/>
      <c r="H75" s="65"/>
      <c r="I75" s="65"/>
    </row>
    <row r="76" spans="1:9" ht="12.75" customHeight="1" x14ac:dyDescent="0.2">
      <c r="A76" s="65"/>
      <c r="B76" s="65"/>
      <c r="C76" s="65"/>
      <c r="D76" s="65"/>
      <c r="E76" s="65"/>
      <c r="F76" s="65"/>
      <c r="G76" s="65"/>
      <c r="H76" s="65"/>
      <c r="I76" s="65"/>
    </row>
    <row r="77" spans="1:9" ht="12.75" customHeight="1" x14ac:dyDescent="0.2">
      <c r="A77" s="65"/>
      <c r="B77" s="65"/>
      <c r="C77" s="65"/>
      <c r="D77" s="65"/>
      <c r="E77" s="65"/>
      <c r="F77" s="65"/>
      <c r="G77" s="65"/>
      <c r="H77" s="65"/>
      <c r="I77" s="65"/>
    </row>
    <row r="78" spans="1:9" ht="12.75" customHeight="1" x14ac:dyDescent="0.2">
      <c r="A78" s="65"/>
      <c r="B78" s="65"/>
      <c r="C78" s="65"/>
      <c r="D78" s="65"/>
      <c r="E78" s="65"/>
      <c r="F78" s="65"/>
      <c r="G78" s="65"/>
      <c r="H78" s="65"/>
      <c r="I78" s="65"/>
    </row>
    <row r="79" spans="1:9" ht="12.75" customHeight="1" x14ac:dyDescent="0.2">
      <c r="A79" s="65"/>
      <c r="B79" s="65"/>
      <c r="C79" s="65"/>
      <c r="D79" s="65"/>
      <c r="E79" s="65"/>
      <c r="F79" s="65"/>
      <c r="G79" s="65"/>
      <c r="H79" s="65"/>
      <c r="I79" s="65"/>
    </row>
    <row r="80" spans="1:9" ht="12.75" customHeight="1" x14ac:dyDescent="0.2">
      <c r="A80" s="65"/>
      <c r="B80" s="65"/>
      <c r="C80" s="65"/>
      <c r="D80" s="65"/>
      <c r="E80" s="65"/>
      <c r="F80" s="65"/>
      <c r="G80" s="65"/>
      <c r="H80" s="65"/>
      <c r="I80" s="65"/>
    </row>
    <row r="81" spans="1:9" ht="12.75" customHeight="1" x14ac:dyDescent="0.2">
      <c r="A81" s="65"/>
      <c r="B81" s="65"/>
      <c r="C81" s="65"/>
      <c r="D81" s="65"/>
      <c r="E81" s="65"/>
      <c r="F81" s="65"/>
      <c r="G81" s="65"/>
      <c r="H81" s="65"/>
      <c r="I81" s="65"/>
    </row>
    <row r="82" spans="1:9" ht="12.75" customHeight="1" x14ac:dyDescent="0.2">
      <c r="A82" s="65"/>
      <c r="B82" s="65"/>
      <c r="C82" s="65"/>
      <c r="D82" s="65"/>
      <c r="E82" s="65"/>
      <c r="F82" s="65"/>
      <c r="G82" s="65"/>
      <c r="H82" s="65"/>
      <c r="I82" s="65"/>
    </row>
    <row r="83" spans="1:9" ht="12.75" customHeight="1" x14ac:dyDescent="0.2">
      <c r="A83" s="65"/>
      <c r="B83" s="65"/>
      <c r="C83" s="65"/>
      <c r="D83" s="65"/>
      <c r="E83" s="65"/>
      <c r="F83" s="65"/>
      <c r="G83" s="65"/>
      <c r="H83" s="65"/>
      <c r="I83" s="65"/>
    </row>
    <row r="84" spans="1:9" ht="12.75" customHeight="1" x14ac:dyDescent="0.2">
      <c r="A84" s="65"/>
      <c r="B84" s="65"/>
      <c r="C84" s="65"/>
      <c r="D84" s="65"/>
      <c r="E84" s="65"/>
      <c r="F84" s="65"/>
      <c r="G84" s="65"/>
      <c r="H84" s="65"/>
      <c r="I84" s="65"/>
    </row>
    <row r="85" spans="1:9" ht="12.75" customHeight="1" x14ac:dyDescent="0.2">
      <c r="A85" s="65"/>
      <c r="B85" s="65"/>
      <c r="C85" s="65"/>
      <c r="D85" s="65"/>
      <c r="E85" s="65"/>
      <c r="F85" s="65"/>
      <c r="G85" s="65"/>
      <c r="H85" s="65"/>
      <c r="I85" s="65"/>
    </row>
    <row r="86" spans="1:9" ht="12.75" customHeight="1" x14ac:dyDescent="0.2">
      <c r="A86" s="65"/>
      <c r="B86" s="65"/>
      <c r="C86" s="65"/>
      <c r="D86" s="65"/>
      <c r="E86" s="65"/>
      <c r="F86" s="65"/>
      <c r="G86" s="65"/>
      <c r="H86" s="65"/>
      <c r="I86" s="65"/>
    </row>
    <row r="87" spans="1:9" ht="12.75" customHeight="1" x14ac:dyDescent="0.2">
      <c r="A87" s="65"/>
      <c r="B87" s="65"/>
      <c r="C87" s="65"/>
      <c r="D87" s="65"/>
      <c r="E87" s="65"/>
      <c r="F87" s="65"/>
      <c r="G87" s="65"/>
      <c r="H87" s="65"/>
      <c r="I87" s="65"/>
    </row>
    <row r="88" spans="1:9" ht="12.75" customHeight="1" x14ac:dyDescent="0.2">
      <c r="A88" s="65"/>
      <c r="B88" s="65"/>
      <c r="C88" s="65"/>
      <c r="D88" s="65"/>
      <c r="E88" s="65"/>
      <c r="F88" s="65"/>
      <c r="G88" s="65"/>
      <c r="H88" s="65"/>
      <c r="I88" s="65"/>
    </row>
    <row r="89" spans="1:9" ht="12.75" customHeight="1" x14ac:dyDescent="0.2">
      <c r="A89" s="65"/>
      <c r="B89" s="65"/>
      <c r="C89" s="65"/>
      <c r="D89" s="65"/>
      <c r="E89" s="65"/>
      <c r="F89" s="65"/>
      <c r="G89" s="65"/>
      <c r="H89" s="65"/>
      <c r="I89" s="65"/>
    </row>
    <row r="90" spans="1:9" ht="12.75" customHeight="1" x14ac:dyDescent="0.2">
      <c r="A90" s="65"/>
      <c r="B90" s="65"/>
      <c r="C90" s="65"/>
      <c r="D90" s="65"/>
      <c r="E90" s="65"/>
      <c r="F90" s="65"/>
      <c r="G90" s="65"/>
      <c r="H90" s="65"/>
      <c r="I90" s="65"/>
    </row>
    <row r="91" spans="1:9" ht="12.75" customHeight="1" x14ac:dyDescent="0.2">
      <c r="A91" s="65"/>
      <c r="B91" s="65"/>
      <c r="C91" s="65"/>
      <c r="D91" s="65"/>
      <c r="E91" s="65"/>
      <c r="F91" s="65"/>
      <c r="G91" s="65"/>
      <c r="H91" s="65"/>
      <c r="I91" s="65"/>
    </row>
    <row r="92" spans="1:9" ht="12.75" customHeight="1" x14ac:dyDescent="0.2">
      <c r="A92" s="65"/>
      <c r="B92" s="65"/>
      <c r="C92" s="65"/>
      <c r="D92" s="65"/>
      <c r="E92" s="65"/>
      <c r="F92" s="65"/>
      <c r="G92" s="65"/>
      <c r="H92" s="65"/>
      <c r="I92" s="65"/>
    </row>
    <row r="93" spans="1:9" ht="12.75" customHeight="1" x14ac:dyDescent="0.2">
      <c r="A93" s="65"/>
      <c r="B93" s="65"/>
      <c r="C93" s="65"/>
      <c r="D93" s="65"/>
      <c r="E93" s="65"/>
      <c r="F93" s="65"/>
      <c r="G93" s="65"/>
      <c r="H93" s="65"/>
      <c r="I93" s="65"/>
    </row>
    <row r="94" spans="1:9" ht="12.75" customHeight="1" x14ac:dyDescent="0.2">
      <c r="A94" s="65"/>
      <c r="B94" s="65"/>
      <c r="C94" s="65"/>
      <c r="D94" s="65"/>
      <c r="E94" s="65"/>
      <c r="F94" s="65"/>
      <c r="G94" s="65"/>
      <c r="H94" s="65"/>
      <c r="I94" s="65"/>
    </row>
    <row r="95" spans="1:9" ht="12.75" customHeight="1" x14ac:dyDescent="0.2">
      <c r="A95" s="65"/>
      <c r="B95" s="65"/>
      <c r="C95" s="65"/>
      <c r="D95" s="65"/>
      <c r="E95" s="65"/>
      <c r="F95" s="65"/>
      <c r="G95" s="65"/>
      <c r="H95" s="65"/>
      <c r="I95" s="65"/>
    </row>
    <row r="96" spans="1:9" ht="12.75" customHeight="1" x14ac:dyDescent="0.2">
      <c r="A96" s="65"/>
      <c r="B96" s="65"/>
      <c r="C96" s="65"/>
      <c r="D96" s="65"/>
      <c r="E96" s="65"/>
      <c r="F96" s="65"/>
      <c r="G96" s="65"/>
      <c r="H96" s="65"/>
      <c r="I96" s="65"/>
    </row>
    <row r="97" spans="1:9" ht="12.75" customHeight="1" x14ac:dyDescent="0.2">
      <c r="A97" s="65"/>
      <c r="B97" s="65"/>
      <c r="C97" s="65"/>
      <c r="D97" s="65"/>
      <c r="E97" s="65"/>
      <c r="F97" s="65"/>
      <c r="G97" s="65"/>
      <c r="H97" s="65"/>
      <c r="I97" s="65"/>
    </row>
    <row r="98" spans="1:9" ht="12.75" customHeight="1" x14ac:dyDescent="0.2">
      <c r="A98" s="65"/>
      <c r="B98" s="65"/>
      <c r="C98" s="65"/>
      <c r="D98" s="65"/>
      <c r="E98" s="65"/>
      <c r="F98" s="65"/>
      <c r="G98" s="65"/>
      <c r="H98" s="65"/>
      <c r="I98" s="65"/>
    </row>
    <row r="99" spans="1:9" ht="12.75" customHeight="1" x14ac:dyDescent="0.2">
      <c r="A99" s="65"/>
      <c r="B99" s="65"/>
      <c r="C99" s="65"/>
      <c r="D99" s="65"/>
      <c r="E99" s="65"/>
      <c r="F99" s="65"/>
      <c r="G99" s="65"/>
      <c r="H99" s="65"/>
      <c r="I99" s="65"/>
    </row>
    <row r="100" spans="1:9" ht="12.75" customHeight="1" x14ac:dyDescent="0.2">
      <c r="A100" s="65"/>
      <c r="B100" s="65"/>
      <c r="C100" s="65"/>
      <c r="D100" s="65"/>
      <c r="E100" s="65"/>
      <c r="F100" s="65"/>
      <c r="G100" s="65"/>
      <c r="H100" s="65"/>
      <c r="I100" s="65"/>
    </row>
    <row r="101" spans="1:9" ht="12.75" customHeight="1" x14ac:dyDescent="0.2">
      <c r="A101" s="65"/>
      <c r="B101" s="65"/>
      <c r="C101" s="65"/>
      <c r="D101" s="65"/>
      <c r="E101" s="65"/>
      <c r="F101" s="65"/>
      <c r="G101" s="65"/>
      <c r="H101" s="65"/>
      <c r="I101" s="65"/>
    </row>
    <row r="102" spans="1:9" ht="12.75" customHeight="1" x14ac:dyDescent="0.2">
      <c r="A102" s="65"/>
      <c r="B102" s="65"/>
      <c r="C102" s="65"/>
      <c r="D102" s="65"/>
      <c r="E102" s="65"/>
      <c r="F102" s="65"/>
      <c r="G102" s="65"/>
      <c r="H102" s="65"/>
      <c r="I102" s="65"/>
    </row>
    <row r="103" spans="1:9" ht="12.75" customHeight="1" x14ac:dyDescent="0.2">
      <c r="A103" s="65"/>
      <c r="B103" s="65"/>
      <c r="C103" s="65"/>
      <c r="D103" s="65"/>
      <c r="E103" s="65"/>
      <c r="F103" s="65"/>
      <c r="G103" s="65"/>
      <c r="H103" s="65"/>
      <c r="I103" s="65"/>
    </row>
    <row r="104" spans="1:9" ht="12.75" customHeight="1" x14ac:dyDescent="0.2">
      <c r="A104" s="65"/>
      <c r="B104" s="65"/>
      <c r="C104" s="65"/>
      <c r="D104" s="65"/>
      <c r="E104" s="65"/>
      <c r="F104" s="65"/>
      <c r="G104" s="65"/>
      <c r="H104" s="65"/>
      <c r="I104" s="65"/>
    </row>
    <row r="105" spans="1:9" ht="12.75" customHeight="1" x14ac:dyDescent="0.2">
      <c r="A105" s="65"/>
      <c r="B105" s="65"/>
      <c r="C105" s="65"/>
      <c r="D105" s="65"/>
      <c r="E105" s="65"/>
      <c r="F105" s="65"/>
      <c r="G105" s="65"/>
      <c r="H105" s="65"/>
      <c r="I105" s="65"/>
    </row>
    <row r="106" spans="1:9" ht="12.75" customHeight="1" x14ac:dyDescent="0.2">
      <c r="A106" s="65"/>
      <c r="B106" s="65"/>
      <c r="C106" s="65"/>
      <c r="D106" s="65"/>
      <c r="E106" s="65"/>
      <c r="F106" s="65"/>
      <c r="G106" s="65"/>
      <c r="H106" s="65"/>
      <c r="I106" s="65"/>
    </row>
    <row r="107" spans="1:9" ht="12.75" customHeight="1" x14ac:dyDescent="0.2">
      <c r="A107" s="65"/>
      <c r="B107" s="65"/>
      <c r="C107" s="65"/>
      <c r="D107" s="65"/>
      <c r="E107" s="65"/>
      <c r="F107" s="65"/>
      <c r="G107" s="65"/>
      <c r="H107" s="65"/>
      <c r="I107" s="65"/>
    </row>
    <row r="108" spans="1:9" ht="12.75" customHeight="1" x14ac:dyDescent="0.2">
      <c r="A108" s="65"/>
      <c r="B108" s="65"/>
      <c r="C108" s="65"/>
      <c r="D108" s="65"/>
      <c r="E108" s="65"/>
      <c r="F108" s="65"/>
      <c r="G108" s="65"/>
      <c r="H108" s="65"/>
      <c r="I108" s="65"/>
    </row>
    <row r="109" spans="1:9" ht="12.75" customHeight="1" x14ac:dyDescent="0.2">
      <c r="A109" s="65"/>
      <c r="B109" s="65"/>
      <c r="C109" s="65"/>
      <c r="D109" s="65"/>
      <c r="E109" s="65"/>
      <c r="F109" s="65"/>
      <c r="G109" s="65"/>
      <c r="H109" s="65"/>
      <c r="I109" s="65"/>
    </row>
    <row r="110" spans="1:9" ht="12.75" customHeight="1" x14ac:dyDescent="0.2">
      <c r="A110" s="65"/>
      <c r="B110" s="65"/>
      <c r="C110" s="65"/>
      <c r="D110" s="65"/>
      <c r="E110" s="65"/>
      <c r="F110" s="65"/>
      <c r="G110" s="65"/>
      <c r="H110" s="65"/>
      <c r="I110" s="65"/>
    </row>
    <row r="111" spans="1:9" ht="12.75" customHeight="1" x14ac:dyDescent="0.2">
      <c r="A111" s="65"/>
      <c r="B111" s="65"/>
      <c r="C111" s="65"/>
      <c r="D111" s="65"/>
      <c r="E111" s="65"/>
      <c r="F111" s="65"/>
      <c r="G111" s="65"/>
      <c r="H111" s="65"/>
      <c r="I111" s="65"/>
    </row>
    <row r="112" spans="1:9" ht="12.75" customHeight="1" x14ac:dyDescent="0.2">
      <c r="A112" s="65"/>
      <c r="B112" s="65"/>
      <c r="C112" s="65"/>
      <c r="D112" s="65"/>
      <c r="E112" s="65"/>
      <c r="F112" s="65"/>
      <c r="G112" s="65"/>
      <c r="H112" s="65"/>
      <c r="I112" s="65"/>
    </row>
    <row r="113" spans="1:9" ht="12.75" customHeight="1" x14ac:dyDescent="0.2">
      <c r="A113" s="65"/>
      <c r="B113" s="65"/>
      <c r="C113" s="65"/>
      <c r="D113" s="65"/>
      <c r="E113" s="65"/>
      <c r="F113" s="65"/>
      <c r="G113" s="65"/>
      <c r="H113" s="65"/>
      <c r="I113" s="65"/>
    </row>
    <row r="114" spans="1:9" ht="12.75" customHeight="1" x14ac:dyDescent="0.2">
      <c r="A114" s="65"/>
      <c r="B114" s="65"/>
      <c r="C114" s="65"/>
      <c r="D114" s="65"/>
      <c r="E114" s="65"/>
      <c r="F114" s="65"/>
      <c r="G114" s="65"/>
      <c r="H114" s="65"/>
      <c r="I114" s="65"/>
    </row>
    <row r="115" spans="1:9" ht="12.75" customHeight="1" x14ac:dyDescent="0.2">
      <c r="A115" s="65"/>
      <c r="B115" s="65"/>
      <c r="C115" s="65"/>
      <c r="D115" s="65"/>
      <c r="E115" s="65"/>
      <c r="F115" s="65"/>
      <c r="G115" s="65"/>
      <c r="H115" s="65"/>
      <c r="I115" s="65"/>
    </row>
    <row r="116" spans="1:9" ht="12.75" customHeight="1" x14ac:dyDescent="0.2">
      <c r="A116" s="65"/>
      <c r="B116" s="65"/>
      <c r="C116" s="65"/>
      <c r="D116" s="65"/>
      <c r="E116" s="65"/>
      <c r="F116" s="65"/>
      <c r="G116" s="65"/>
      <c r="H116" s="65"/>
      <c r="I116" s="65"/>
    </row>
    <row r="117" spans="1:9" ht="12.75" customHeight="1" x14ac:dyDescent="0.2">
      <c r="A117" s="65"/>
      <c r="B117" s="65"/>
      <c r="C117" s="65"/>
      <c r="D117" s="65"/>
      <c r="E117" s="65"/>
      <c r="F117" s="65"/>
      <c r="G117" s="65"/>
      <c r="H117" s="65"/>
      <c r="I117" s="65"/>
    </row>
    <row r="118" spans="1:9" ht="12.75" customHeight="1" x14ac:dyDescent="0.2">
      <c r="A118" s="65"/>
      <c r="B118" s="65"/>
      <c r="C118" s="65"/>
      <c r="D118" s="65"/>
      <c r="E118" s="65"/>
      <c r="F118" s="65"/>
      <c r="G118" s="65"/>
      <c r="H118" s="65"/>
      <c r="I118" s="65"/>
    </row>
    <row r="119" spans="1:9" ht="12.75" customHeight="1" x14ac:dyDescent="0.2">
      <c r="A119" s="65"/>
      <c r="B119" s="65"/>
      <c r="C119" s="65"/>
      <c r="D119" s="65"/>
      <c r="E119" s="65"/>
      <c r="F119" s="65"/>
      <c r="G119" s="65"/>
      <c r="H119" s="65"/>
      <c r="I119" s="65"/>
    </row>
    <row r="120" spans="1:9" ht="12.75" customHeight="1" x14ac:dyDescent="0.2">
      <c r="A120" s="65"/>
      <c r="B120" s="65"/>
      <c r="C120" s="65"/>
      <c r="D120" s="65"/>
      <c r="E120" s="65"/>
      <c r="F120" s="65"/>
      <c r="G120" s="65"/>
      <c r="H120" s="65"/>
      <c r="I120" s="65"/>
    </row>
    <row r="121" spans="1:9" ht="12.75" customHeight="1" x14ac:dyDescent="0.2">
      <c r="A121" s="65"/>
      <c r="B121" s="65"/>
      <c r="C121" s="65"/>
      <c r="D121" s="65"/>
      <c r="E121" s="65"/>
      <c r="F121" s="65"/>
      <c r="G121" s="65"/>
      <c r="H121" s="65"/>
      <c r="I121" s="65"/>
    </row>
    <row r="122" spans="1:9" ht="12.75" customHeight="1" x14ac:dyDescent="0.2">
      <c r="A122" s="65"/>
      <c r="B122" s="65"/>
      <c r="C122" s="65"/>
      <c r="D122" s="65"/>
      <c r="E122" s="65"/>
      <c r="F122" s="65"/>
      <c r="G122" s="65"/>
      <c r="H122" s="65"/>
      <c r="I122" s="65"/>
    </row>
    <row r="123" spans="1:9" ht="12.75" customHeight="1" x14ac:dyDescent="0.2">
      <c r="A123" s="65"/>
      <c r="B123" s="65"/>
      <c r="C123" s="65"/>
      <c r="D123" s="65"/>
      <c r="E123" s="65"/>
      <c r="F123" s="65"/>
      <c r="G123" s="65"/>
      <c r="H123" s="65"/>
      <c r="I123" s="65"/>
    </row>
    <row r="124" spans="1:9" ht="12.75" customHeight="1" x14ac:dyDescent="0.2">
      <c r="A124" s="65"/>
      <c r="B124" s="65"/>
      <c r="C124" s="65"/>
      <c r="D124" s="65"/>
      <c r="E124" s="65"/>
      <c r="F124" s="65"/>
      <c r="G124" s="65"/>
      <c r="H124" s="65"/>
      <c r="I124" s="65"/>
    </row>
    <row r="125" spans="1:9" ht="12.75" customHeight="1" x14ac:dyDescent="0.2">
      <c r="A125" s="65"/>
      <c r="B125" s="65"/>
      <c r="C125" s="65"/>
      <c r="D125" s="65"/>
      <c r="E125" s="65"/>
      <c r="F125" s="65"/>
      <c r="G125" s="65"/>
      <c r="H125" s="65"/>
      <c r="I125" s="65"/>
    </row>
    <row r="126" spans="1:9" ht="12.75" customHeight="1" x14ac:dyDescent="0.2">
      <c r="A126" s="65"/>
      <c r="B126" s="65"/>
      <c r="C126" s="65"/>
      <c r="D126" s="65"/>
      <c r="E126" s="65"/>
      <c r="F126" s="65"/>
      <c r="G126" s="65"/>
      <c r="H126" s="65"/>
      <c r="I126" s="65"/>
    </row>
    <row r="127" spans="1:9" ht="12.75" customHeight="1" x14ac:dyDescent="0.2">
      <c r="A127" s="65"/>
      <c r="B127" s="65"/>
      <c r="C127" s="65"/>
      <c r="D127" s="65"/>
      <c r="E127" s="65"/>
      <c r="F127" s="65"/>
      <c r="G127" s="65"/>
      <c r="H127" s="65"/>
      <c r="I127" s="65"/>
    </row>
    <row r="128" spans="1:9" ht="12.75" customHeight="1" x14ac:dyDescent="0.2">
      <c r="A128" s="65"/>
      <c r="B128" s="65"/>
      <c r="C128" s="65"/>
      <c r="D128" s="65"/>
      <c r="E128" s="65"/>
      <c r="F128" s="65"/>
      <c r="G128" s="65"/>
      <c r="H128" s="65"/>
      <c r="I128" s="65"/>
    </row>
    <row r="129" spans="1:9" ht="12.75" customHeight="1" x14ac:dyDescent="0.2">
      <c r="A129" s="65"/>
      <c r="B129" s="65"/>
      <c r="C129" s="65"/>
      <c r="D129" s="65"/>
      <c r="E129" s="65"/>
      <c r="F129" s="65"/>
      <c r="G129" s="65"/>
      <c r="H129" s="65"/>
      <c r="I129" s="65"/>
    </row>
    <row r="130" spans="1:9" ht="12.75" customHeight="1" x14ac:dyDescent="0.2">
      <c r="A130" s="65"/>
      <c r="B130" s="65"/>
      <c r="C130" s="65"/>
      <c r="D130" s="65"/>
      <c r="E130" s="65"/>
      <c r="F130" s="65"/>
      <c r="G130" s="65"/>
      <c r="H130" s="65"/>
      <c r="I130" s="65"/>
    </row>
    <row r="131" spans="1:9" ht="12.75" customHeight="1" x14ac:dyDescent="0.2">
      <c r="A131" s="65"/>
      <c r="B131" s="65"/>
      <c r="C131" s="65"/>
      <c r="D131" s="65"/>
      <c r="E131" s="65"/>
      <c r="F131" s="65"/>
      <c r="G131" s="65"/>
      <c r="H131" s="65"/>
      <c r="I131" s="65"/>
    </row>
    <row r="132" spans="1:9" ht="12.75" customHeight="1" x14ac:dyDescent="0.2">
      <c r="A132" s="65"/>
      <c r="B132" s="65"/>
      <c r="C132" s="65"/>
      <c r="D132" s="65"/>
      <c r="E132" s="65"/>
      <c r="F132" s="65"/>
      <c r="G132" s="65"/>
      <c r="H132" s="65"/>
      <c r="I132" s="65"/>
    </row>
    <row r="133" spans="1:9" ht="12.75" customHeight="1" x14ac:dyDescent="0.2">
      <c r="A133" s="65"/>
      <c r="B133" s="65"/>
      <c r="C133" s="65"/>
      <c r="D133" s="65"/>
      <c r="E133" s="65"/>
      <c r="F133" s="65"/>
      <c r="G133" s="65"/>
      <c r="H133" s="65"/>
      <c r="I133" s="65"/>
    </row>
    <row r="134" spans="1:9" ht="12.75" customHeight="1" x14ac:dyDescent="0.2">
      <c r="A134" s="65"/>
      <c r="B134" s="65"/>
      <c r="C134" s="65"/>
      <c r="D134" s="65"/>
      <c r="E134" s="65"/>
      <c r="F134" s="65"/>
      <c r="G134" s="65"/>
      <c r="H134" s="65"/>
      <c r="I134" s="65"/>
    </row>
    <row r="135" spans="1:9" ht="12.75" customHeight="1" x14ac:dyDescent="0.2">
      <c r="A135" s="65"/>
      <c r="B135" s="65"/>
      <c r="C135" s="65"/>
      <c r="D135" s="65"/>
      <c r="E135" s="65"/>
      <c r="F135" s="65"/>
      <c r="G135" s="65"/>
      <c r="H135" s="65"/>
      <c r="I135" s="65"/>
    </row>
    <row r="136" spans="1:9" ht="12.75" customHeight="1" x14ac:dyDescent="0.2">
      <c r="A136" s="65"/>
      <c r="B136" s="65"/>
      <c r="C136" s="65"/>
      <c r="D136" s="65"/>
      <c r="E136" s="65"/>
      <c r="F136" s="65"/>
      <c r="G136" s="65"/>
      <c r="H136" s="65"/>
      <c r="I136" s="65"/>
    </row>
    <row r="137" spans="1:9" ht="12.75" customHeight="1" x14ac:dyDescent="0.2">
      <c r="A137" s="65"/>
      <c r="B137" s="65"/>
      <c r="C137" s="65"/>
      <c r="D137" s="65"/>
      <c r="E137" s="65"/>
      <c r="F137" s="65"/>
      <c r="G137" s="65"/>
      <c r="H137" s="65"/>
      <c r="I137" s="65"/>
    </row>
    <row r="138" spans="1:9" ht="12.75" customHeight="1" x14ac:dyDescent="0.2">
      <c r="A138" s="65"/>
      <c r="B138" s="65"/>
      <c r="C138" s="65"/>
      <c r="D138" s="65"/>
      <c r="E138" s="65"/>
      <c r="F138" s="65"/>
      <c r="G138" s="65"/>
      <c r="H138" s="65"/>
      <c r="I138" s="65"/>
    </row>
    <row r="139" spans="1:9" ht="12.75" customHeight="1" x14ac:dyDescent="0.2">
      <c r="A139" s="65"/>
      <c r="B139" s="65"/>
      <c r="C139" s="65"/>
      <c r="D139" s="65"/>
      <c r="E139" s="65"/>
      <c r="F139" s="65"/>
      <c r="G139" s="65"/>
      <c r="H139" s="65"/>
      <c r="I139" s="65"/>
    </row>
    <row r="140" spans="1:9" ht="12.75" customHeight="1" x14ac:dyDescent="0.2">
      <c r="A140" s="65"/>
      <c r="B140" s="65"/>
      <c r="C140" s="65"/>
      <c r="D140" s="65"/>
      <c r="E140" s="65"/>
      <c r="F140" s="65"/>
      <c r="G140" s="65"/>
      <c r="H140" s="65"/>
      <c r="I140" s="65"/>
    </row>
    <row r="141" spans="1:9" ht="12.75" customHeight="1" x14ac:dyDescent="0.2">
      <c r="A141" s="65"/>
      <c r="B141" s="65"/>
      <c r="C141" s="65"/>
      <c r="D141" s="65"/>
      <c r="E141" s="65"/>
      <c r="F141" s="65"/>
      <c r="G141" s="65"/>
      <c r="H141" s="65"/>
      <c r="I141" s="65"/>
    </row>
    <row r="142" spans="1:9" ht="12.75" customHeight="1" x14ac:dyDescent="0.2">
      <c r="A142" s="65"/>
      <c r="B142" s="65"/>
      <c r="C142" s="65"/>
      <c r="D142" s="65"/>
      <c r="E142" s="65"/>
      <c r="F142" s="65"/>
      <c r="G142" s="65"/>
      <c r="H142" s="65"/>
      <c r="I142" s="65"/>
    </row>
    <row r="143" spans="1:9" ht="12.75" customHeight="1" x14ac:dyDescent="0.2">
      <c r="A143" s="65"/>
      <c r="B143" s="65"/>
      <c r="C143" s="65"/>
      <c r="D143" s="65"/>
      <c r="E143" s="65"/>
      <c r="F143" s="65"/>
      <c r="G143" s="65"/>
      <c r="H143" s="65"/>
      <c r="I143" s="65"/>
    </row>
    <row r="144" spans="1:9" ht="12.75" customHeight="1" x14ac:dyDescent="0.2">
      <c r="A144" s="65"/>
      <c r="B144" s="65"/>
      <c r="C144" s="65"/>
      <c r="D144" s="65"/>
      <c r="E144" s="65"/>
      <c r="F144" s="65"/>
      <c r="G144" s="65"/>
      <c r="H144" s="65"/>
      <c r="I144" s="65"/>
    </row>
    <row r="145" spans="1:9" ht="12.75" customHeight="1" x14ac:dyDescent="0.2">
      <c r="A145" s="65"/>
      <c r="B145" s="65"/>
      <c r="C145" s="65"/>
      <c r="D145" s="65"/>
      <c r="E145" s="65"/>
      <c r="F145" s="65"/>
      <c r="G145" s="65"/>
      <c r="H145" s="65"/>
      <c r="I145" s="65"/>
    </row>
    <row r="146" spans="1:9" ht="12.75" customHeight="1" x14ac:dyDescent="0.2">
      <c r="A146" s="65"/>
      <c r="B146" s="65"/>
      <c r="C146" s="65"/>
      <c r="D146" s="65"/>
      <c r="E146" s="65"/>
      <c r="F146" s="65"/>
      <c r="G146" s="65"/>
      <c r="H146" s="65"/>
      <c r="I146" s="65"/>
    </row>
    <row r="147" spans="1:9" ht="12.75" customHeight="1" x14ac:dyDescent="0.2">
      <c r="A147" s="65"/>
      <c r="B147" s="65"/>
      <c r="C147" s="65"/>
      <c r="D147" s="65"/>
      <c r="E147" s="65"/>
      <c r="F147" s="65"/>
      <c r="G147" s="65"/>
      <c r="H147" s="65"/>
      <c r="I147" s="65"/>
    </row>
    <row r="148" spans="1:9" ht="12.75" customHeight="1" x14ac:dyDescent="0.2">
      <c r="A148" s="65"/>
      <c r="B148" s="65"/>
      <c r="C148" s="65"/>
      <c r="D148" s="65"/>
      <c r="E148" s="65"/>
      <c r="F148" s="65"/>
      <c r="G148" s="65"/>
      <c r="H148" s="65"/>
      <c r="I148" s="65"/>
    </row>
    <row r="149" spans="1:9" ht="12.75" customHeight="1" x14ac:dyDescent="0.2">
      <c r="A149" s="65"/>
      <c r="B149" s="65"/>
      <c r="C149" s="65"/>
      <c r="D149" s="65"/>
      <c r="E149" s="65"/>
      <c r="F149" s="65"/>
      <c r="G149" s="65"/>
      <c r="H149" s="65"/>
      <c r="I149" s="65"/>
    </row>
    <row r="150" spans="1:9" ht="12.75" customHeight="1" x14ac:dyDescent="0.2">
      <c r="A150" s="65"/>
      <c r="B150" s="65"/>
      <c r="C150" s="65"/>
      <c r="D150" s="65"/>
      <c r="E150" s="65"/>
      <c r="F150" s="65"/>
      <c r="G150" s="65"/>
      <c r="H150" s="65"/>
      <c r="I150" s="65"/>
    </row>
    <row r="151" spans="1:9" ht="12.75" customHeight="1" x14ac:dyDescent="0.2">
      <c r="A151" s="65"/>
      <c r="B151" s="65"/>
      <c r="C151" s="65"/>
      <c r="D151" s="65"/>
      <c r="E151" s="65"/>
      <c r="F151" s="65"/>
      <c r="G151" s="65"/>
      <c r="H151" s="65"/>
      <c r="I151" s="65"/>
    </row>
    <row r="152" spans="1:9" ht="12.75" customHeight="1" x14ac:dyDescent="0.2">
      <c r="A152" s="65"/>
      <c r="B152" s="65"/>
      <c r="C152" s="65"/>
      <c r="D152" s="65"/>
      <c r="E152" s="65"/>
      <c r="F152" s="65"/>
      <c r="G152" s="65"/>
      <c r="H152" s="65"/>
      <c r="I152" s="65"/>
    </row>
    <row r="153" spans="1:9" ht="12.75" customHeight="1" x14ac:dyDescent="0.2">
      <c r="A153" s="65"/>
      <c r="B153" s="65"/>
      <c r="C153" s="65"/>
      <c r="D153" s="65"/>
      <c r="E153" s="65"/>
      <c r="F153" s="65"/>
      <c r="G153" s="65"/>
      <c r="H153" s="65"/>
      <c r="I153" s="65"/>
    </row>
    <row r="154" spans="1:9" ht="12.75" customHeight="1" x14ac:dyDescent="0.2">
      <c r="A154" s="65"/>
      <c r="B154" s="65"/>
      <c r="C154" s="65"/>
      <c r="D154" s="65"/>
      <c r="E154" s="65"/>
      <c r="F154" s="65"/>
      <c r="G154" s="65"/>
      <c r="H154" s="65"/>
      <c r="I154" s="65"/>
    </row>
    <row r="155" spans="1:9" ht="12.75" customHeight="1" x14ac:dyDescent="0.2">
      <c r="A155" s="65"/>
      <c r="B155" s="65"/>
      <c r="C155" s="65"/>
      <c r="D155" s="65"/>
      <c r="E155" s="65"/>
      <c r="F155" s="65"/>
      <c r="G155" s="65"/>
      <c r="H155" s="65"/>
      <c r="I155" s="65"/>
    </row>
    <row r="156" spans="1:9" ht="12.75" customHeight="1" x14ac:dyDescent="0.2">
      <c r="A156" s="65"/>
      <c r="B156" s="65"/>
      <c r="C156" s="65"/>
      <c r="D156" s="65"/>
      <c r="E156" s="65"/>
      <c r="F156" s="65"/>
      <c r="G156" s="65"/>
      <c r="H156" s="65"/>
      <c r="I156" s="65"/>
    </row>
    <row r="157" spans="1:9" ht="12.75" customHeight="1" x14ac:dyDescent="0.2">
      <c r="A157" s="65"/>
      <c r="B157" s="65"/>
      <c r="C157" s="65"/>
      <c r="D157" s="65"/>
      <c r="E157" s="65"/>
      <c r="F157" s="65"/>
      <c r="G157" s="65"/>
      <c r="H157" s="65"/>
      <c r="I157" s="65"/>
    </row>
    <row r="158" spans="1:9" ht="12.75" customHeight="1" x14ac:dyDescent="0.2">
      <c r="A158" s="65"/>
      <c r="B158" s="65"/>
      <c r="C158" s="65"/>
      <c r="D158" s="65"/>
      <c r="E158" s="65"/>
      <c r="F158" s="65"/>
      <c r="G158" s="65"/>
      <c r="H158" s="65"/>
      <c r="I158" s="65"/>
    </row>
    <row r="159" spans="1:9" ht="12.75" customHeight="1" x14ac:dyDescent="0.2">
      <c r="A159" s="65"/>
      <c r="B159" s="65"/>
      <c r="C159" s="65"/>
      <c r="D159" s="65"/>
      <c r="E159" s="65"/>
      <c r="F159" s="65"/>
      <c r="G159" s="65"/>
      <c r="H159" s="65"/>
      <c r="I159" s="65"/>
    </row>
    <row r="160" spans="1:9" ht="12.75" customHeight="1" x14ac:dyDescent="0.2">
      <c r="A160" s="65"/>
      <c r="B160" s="65"/>
      <c r="C160" s="65"/>
      <c r="D160" s="65"/>
      <c r="E160" s="65"/>
      <c r="F160" s="65"/>
      <c r="G160" s="65"/>
      <c r="H160" s="65"/>
      <c r="I160" s="65"/>
    </row>
    <row r="161" spans="1:9" ht="12.75" customHeight="1" x14ac:dyDescent="0.2">
      <c r="A161" s="65"/>
      <c r="B161" s="65"/>
      <c r="C161" s="65"/>
      <c r="D161" s="65"/>
      <c r="E161" s="65"/>
      <c r="F161" s="65"/>
      <c r="G161" s="65"/>
      <c r="H161" s="65"/>
      <c r="I161" s="65"/>
    </row>
    <row r="162" spans="1:9" ht="12.75" customHeight="1" x14ac:dyDescent="0.2">
      <c r="A162" s="65"/>
      <c r="B162" s="65"/>
      <c r="C162" s="65"/>
      <c r="D162" s="65"/>
      <c r="E162" s="65"/>
      <c r="F162" s="65"/>
      <c r="G162" s="65"/>
      <c r="H162" s="65"/>
      <c r="I162" s="65"/>
    </row>
    <row r="163" spans="1:9" ht="12.75" customHeight="1" x14ac:dyDescent="0.2">
      <c r="A163" s="65"/>
      <c r="B163" s="65"/>
      <c r="C163" s="65"/>
      <c r="D163" s="65"/>
      <c r="E163" s="65"/>
      <c r="F163" s="65"/>
      <c r="G163" s="65"/>
      <c r="H163" s="65"/>
      <c r="I163" s="65"/>
    </row>
    <row r="164" spans="1:9" ht="12.75" customHeight="1" x14ac:dyDescent="0.2">
      <c r="A164" s="65"/>
      <c r="B164" s="65"/>
      <c r="C164" s="65"/>
      <c r="D164" s="65"/>
      <c r="E164" s="65"/>
      <c r="F164" s="65"/>
      <c r="G164" s="65"/>
      <c r="H164" s="65"/>
      <c r="I164" s="65"/>
    </row>
    <row r="165" spans="1:9" ht="12.75" customHeight="1" x14ac:dyDescent="0.2">
      <c r="A165" s="65"/>
      <c r="B165" s="65"/>
      <c r="C165" s="65"/>
      <c r="D165" s="65"/>
      <c r="E165" s="65"/>
      <c r="F165" s="65"/>
      <c r="G165" s="65"/>
      <c r="H165" s="65"/>
      <c r="I165" s="65"/>
    </row>
    <row r="166" spans="1:9" ht="12.75" customHeight="1" x14ac:dyDescent="0.2">
      <c r="A166" s="65"/>
      <c r="B166" s="65"/>
      <c r="C166" s="65"/>
      <c r="D166" s="65"/>
      <c r="E166" s="65"/>
      <c r="F166" s="65"/>
      <c r="G166" s="65"/>
      <c r="H166" s="65"/>
      <c r="I166" s="65"/>
    </row>
    <row r="167" spans="1:9" ht="12.75" customHeight="1" x14ac:dyDescent="0.2">
      <c r="A167" s="65"/>
      <c r="B167" s="65"/>
      <c r="C167" s="65"/>
      <c r="D167" s="65"/>
      <c r="E167" s="65"/>
      <c r="F167" s="65"/>
      <c r="G167" s="65"/>
      <c r="H167" s="65"/>
      <c r="I167" s="65"/>
    </row>
    <row r="168" spans="1:9" ht="12.75" customHeight="1" x14ac:dyDescent="0.2">
      <c r="A168" s="65"/>
      <c r="B168" s="65"/>
      <c r="C168" s="65"/>
      <c r="D168" s="65"/>
      <c r="E168" s="65"/>
      <c r="F168" s="65"/>
      <c r="G168" s="65"/>
      <c r="H168" s="65"/>
      <c r="I168" s="65"/>
    </row>
    <row r="169" spans="1:9" ht="12.75" customHeight="1" x14ac:dyDescent="0.2">
      <c r="A169" s="65"/>
      <c r="B169" s="65"/>
      <c r="C169" s="65"/>
      <c r="D169" s="65"/>
      <c r="E169" s="65"/>
      <c r="F169" s="65"/>
      <c r="G169" s="65"/>
      <c r="H169" s="65"/>
      <c r="I169" s="65"/>
    </row>
    <row r="170" spans="1:9" ht="12.75" customHeight="1" x14ac:dyDescent="0.2">
      <c r="A170" s="65"/>
      <c r="B170" s="65"/>
      <c r="C170" s="65"/>
      <c r="D170" s="65"/>
      <c r="E170" s="65"/>
      <c r="F170" s="65"/>
      <c r="G170" s="65"/>
      <c r="H170" s="65"/>
      <c r="I170" s="65"/>
    </row>
    <row r="171" spans="1:9" ht="12.75" customHeight="1" x14ac:dyDescent="0.2">
      <c r="A171" s="65"/>
      <c r="B171" s="65"/>
      <c r="C171" s="65"/>
      <c r="D171" s="65"/>
      <c r="E171" s="65"/>
      <c r="F171" s="65"/>
      <c r="G171" s="65"/>
      <c r="H171" s="65"/>
      <c r="I171" s="65"/>
    </row>
    <row r="172" spans="1:9" ht="12.75" customHeight="1" x14ac:dyDescent="0.2">
      <c r="A172" s="65"/>
      <c r="B172" s="65"/>
      <c r="C172" s="65"/>
      <c r="D172" s="65"/>
      <c r="E172" s="65"/>
      <c r="F172" s="65"/>
      <c r="G172" s="65"/>
      <c r="H172" s="65"/>
      <c r="I172" s="65"/>
    </row>
    <row r="173" spans="1:9" ht="12.75" customHeight="1" x14ac:dyDescent="0.2">
      <c r="A173" s="65"/>
      <c r="B173" s="65"/>
      <c r="C173" s="65"/>
      <c r="D173" s="65"/>
      <c r="E173" s="65"/>
      <c r="F173" s="65"/>
      <c r="G173" s="65"/>
      <c r="H173" s="65"/>
      <c r="I173" s="65"/>
    </row>
    <row r="174" spans="1:9" ht="12.75" customHeight="1" x14ac:dyDescent="0.2">
      <c r="A174" s="65"/>
      <c r="B174" s="65"/>
      <c r="C174" s="65"/>
      <c r="D174" s="65"/>
      <c r="E174" s="65"/>
      <c r="F174" s="65"/>
      <c r="G174" s="65"/>
      <c r="H174" s="65"/>
      <c r="I174" s="65"/>
    </row>
    <row r="175" spans="1:9" ht="12.75" customHeight="1" x14ac:dyDescent="0.2">
      <c r="A175" s="65"/>
      <c r="B175" s="65"/>
      <c r="C175" s="65"/>
      <c r="D175" s="65"/>
      <c r="E175" s="65"/>
      <c r="F175" s="65"/>
      <c r="G175" s="65"/>
      <c r="H175" s="65"/>
      <c r="I175" s="65"/>
    </row>
    <row r="176" spans="1:9" ht="12.75" customHeight="1" x14ac:dyDescent="0.2">
      <c r="A176" s="65"/>
      <c r="B176" s="65"/>
      <c r="C176" s="65"/>
      <c r="D176" s="65"/>
      <c r="E176" s="65"/>
      <c r="F176" s="65"/>
      <c r="G176" s="65"/>
      <c r="H176" s="65"/>
      <c r="I176" s="65"/>
    </row>
    <row r="177" spans="1:9" ht="12.75" customHeight="1" x14ac:dyDescent="0.2">
      <c r="A177" s="65"/>
      <c r="B177" s="65"/>
      <c r="C177" s="65"/>
      <c r="D177" s="65"/>
      <c r="E177" s="65"/>
      <c r="F177" s="65"/>
      <c r="G177" s="65"/>
      <c r="H177" s="65"/>
      <c r="I177" s="65"/>
    </row>
    <row r="178" spans="1:9" ht="12.75" customHeight="1" x14ac:dyDescent="0.2">
      <c r="A178" s="65"/>
      <c r="B178" s="65"/>
      <c r="C178" s="65"/>
      <c r="D178" s="65"/>
      <c r="E178" s="65"/>
      <c r="F178" s="65"/>
      <c r="G178" s="65"/>
      <c r="H178" s="65"/>
      <c r="I178" s="65"/>
    </row>
    <row r="179" spans="1:9" ht="12.75" customHeight="1" x14ac:dyDescent="0.2">
      <c r="A179" s="65"/>
      <c r="B179" s="65"/>
      <c r="C179" s="65"/>
      <c r="D179" s="65"/>
      <c r="E179" s="65"/>
      <c r="F179" s="65"/>
      <c r="G179" s="65"/>
      <c r="H179" s="65"/>
      <c r="I179" s="65"/>
    </row>
    <row r="180" spans="1:9" ht="12.75" customHeight="1" x14ac:dyDescent="0.2">
      <c r="A180" s="65"/>
      <c r="B180" s="65"/>
      <c r="C180" s="65"/>
      <c r="D180" s="65"/>
      <c r="E180" s="65"/>
      <c r="F180" s="65"/>
      <c r="G180" s="65"/>
      <c r="H180" s="65"/>
      <c r="I180" s="65"/>
    </row>
    <row r="181" spans="1:9" ht="12.75" customHeight="1" x14ac:dyDescent="0.2">
      <c r="A181" s="65"/>
      <c r="B181" s="65"/>
      <c r="C181" s="65"/>
      <c r="D181" s="65"/>
      <c r="E181" s="65"/>
      <c r="F181" s="65"/>
      <c r="G181" s="65"/>
      <c r="H181" s="65"/>
      <c r="I181" s="65"/>
    </row>
    <row r="182" spans="1:9" ht="12.75" customHeight="1" x14ac:dyDescent="0.2">
      <c r="A182" s="65"/>
      <c r="B182" s="65"/>
      <c r="C182" s="65"/>
      <c r="D182" s="65"/>
      <c r="E182" s="65"/>
      <c r="F182" s="65"/>
      <c r="G182" s="65"/>
      <c r="H182" s="65"/>
      <c r="I182" s="65"/>
    </row>
    <row r="183" spans="1:9" ht="12.75" customHeight="1" x14ac:dyDescent="0.2">
      <c r="A183" s="65"/>
      <c r="B183" s="65"/>
      <c r="C183" s="65"/>
      <c r="D183" s="65"/>
      <c r="E183" s="65"/>
      <c r="F183" s="65"/>
      <c r="G183" s="65"/>
      <c r="H183" s="65"/>
      <c r="I183" s="65"/>
    </row>
    <row r="184" spans="1:9" ht="12.75" customHeight="1" x14ac:dyDescent="0.2">
      <c r="A184" s="65"/>
      <c r="B184" s="65"/>
      <c r="C184" s="65"/>
      <c r="D184" s="65"/>
      <c r="E184" s="65"/>
      <c r="F184" s="65"/>
      <c r="G184" s="65"/>
      <c r="H184" s="65"/>
      <c r="I184" s="65"/>
    </row>
    <row r="185" spans="1:9" ht="12.75" customHeight="1" x14ac:dyDescent="0.2">
      <c r="A185" s="65"/>
      <c r="B185" s="65"/>
      <c r="C185" s="65"/>
      <c r="D185" s="65"/>
      <c r="E185" s="65"/>
      <c r="F185" s="65"/>
      <c r="G185" s="65"/>
      <c r="H185" s="65"/>
      <c r="I185" s="65"/>
    </row>
    <row r="186" spans="1:9" ht="12.75" customHeight="1" x14ac:dyDescent="0.2">
      <c r="A186" s="65"/>
      <c r="B186" s="65"/>
      <c r="C186" s="65"/>
      <c r="D186" s="65"/>
      <c r="E186" s="65"/>
      <c r="F186" s="65"/>
      <c r="G186" s="65"/>
      <c r="H186" s="65"/>
      <c r="I186" s="65"/>
    </row>
    <row r="187" spans="1:9" ht="12.75" customHeight="1" x14ac:dyDescent="0.2">
      <c r="A187" s="65"/>
      <c r="B187" s="65"/>
      <c r="C187" s="65"/>
      <c r="D187" s="65"/>
      <c r="E187" s="65"/>
      <c r="F187" s="65"/>
      <c r="G187" s="65"/>
      <c r="H187" s="65"/>
      <c r="I187" s="65"/>
    </row>
    <row r="188" spans="1:9" ht="12.75" customHeight="1" x14ac:dyDescent="0.2">
      <c r="A188" s="65"/>
      <c r="B188" s="65"/>
      <c r="C188" s="65"/>
      <c r="D188" s="65"/>
      <c r="E188" s="65"/>
      <c r="F188" s="65"/>
      <c r="G188" s="65"/>
      <c r="H188" s="65"/>
      <c r="I188" s="65"/>
    </row>
    <row r="189" spans="1:9" ht="12.75" customHeight="1" x14ac:dyDescent="0.2">
      <c r="A189" s="65"/>
      <c r="B189" s="65"/>
      <c r="C189" s="65"/>
      <c r="D189" s="65"/>
      <c r="E189" s="65"/>
      <c r="F189" s="65"/>
      <c r="G189" s="65"/>
      <c r="H189" s="65"/>
      <c r="I189" s="65"/>
    </row>
    <row r="190" spans="1:9" ht="12.75" customHeight="1" x14ac:dyDescent="0.2">
      <c r="A190" s="65"/>
      <c r="B190" s="65"/>
      <c r="C190" s="65"/>
      <c r="D190" s="65"/>
      <c r="E190" s="65"/>
      <c r="F190" s="65"/>
      <c r="G190" s="65"/>
      <c r="H190" s="65"/>
      <c r="I190" s="65"/>
    </row>
    <row r="191" spans="1:9" ht="12.75" customHeight="1" x14ac:dyDescent="0.2">
      <c r="A191" s="65"/>
      <c r="B191" s="65"/>
      <c r="C191" s="65"/>
      <c r="D191" s="65"/>
      <c r="E191" s="65"/>
      <c r="F191" s="65"/>
      <c r="G191" s="65"/>
      <c r="H191" s="65"/>
      <c r="I191" s="65"/>
    </row>
    <row r="192" spans="1:9" ht="12.75" customHeight="1" x14ac:dyDescent="0.2">
      <c r="A192" s="65"/>
      <c r="B192" s="65"/>
      <c r="C192" s="65"/>
      <c r="D192" s="65"/>
      <c r="E192" s="65"/>
      <c r="F192" s="65"/>
      <c r="G192" s="65"/>
      <c r="H192" s="65"/>
      <c r="I192" s="65"/>
    </row>
    <row r="193" spans="1:9" ht="12.75" customHeight="1" x14ac:dyDescent="0.2">
      <c r="A193" s="65"/>
      <c r="B193" s="65"/>
      <c r="C193" s="65"/>
      <c r="D193" s="65"/>
      <c r="E193" s="65"/>
      <c r="F193" s="65"/>
      <c r="G193" s="65"/>
      <c r="H193" s="65"/>
      <c r="I193" s="65"/>
    </row>
    <row r="194" spans="1:9" ht="12.75" customHeight="1" x14ac:dyDescent="0.2">
      <c r="A194" s="65"/>
      <c r="B194" s="65"/>
      <c r="C194" s="65"/>
      <c r="D194" s="65"/>
      <c r="E194" s="65"/>
      <c r="F194" s="65"/>
      <c r="G194" s="65"/>
      <c r="H194" s="65"/>
      <c r="I194" s="65"/>
    </row>
    <row r="195" spans="1:9" ht="12.75" customHeight="1" x14ac:dyDescent="0.2">
      <c r="A195" s="65"/>
      <c r="B195" s="65"/>
      <c r="C195" s="65"/>
      <c r="D195" s="65"/>
      <c r="E195" s="65"/>
      <c r="F195" s="65"/>
      <c r="G195" s="65"/>
      <c r="H195" s="65"/>
      <c r="I195" s="65"/>
    </row>
    <row r="196" spans="1:9" ht="12.75" customHeight="1" x14ac:dyDescent="0.2">
      <c r="A196" s="65"/>
      <c r="B196" s="65"/>
      <c r="C196" s="65"/>
      <c r="D196" s="65"/>
      <c r="E196" s="65"/>
      <c r="F196" s="65"/>
      <c r="G196" s="65"/>
      <c r="H196" s="65"/>
      <c r="I196" s="65"/>
    </row>
    <row r="197" spans="1:9" ht="12.75" customHeight="1" x14ac:dyDescent="0.2">
      <c r="A197" s="65"/>
      <c r="B197" s="65"/>
      <c r="C197" s="65"/>
      <c r="D197" s="65"/>
      <c r="E197" s="65"/>
      <c r="F197" s="65"/>
      <c r="G197" s="65"/>
      <c r="H197" s="65"/>
      <c r="I197" s="65"/>
    </row>
    <row r="198" spans="1:9" ht="12.75" customHeight="1" x14ac:dyDescent="0.2">
      <c r="A198" s="65"/>
      <c r="B198" s="65"/>
      <c r="C198" s="65"/>
      <c r="D198" s="65"/>
      <c r="E198" s="65"/>
      <c r="F198" s="65"/>
      <c r="G198" s="65"/>
      <c r="H198" s="65"/>
      <c r="I198" s="65"/>
    </row>
    <row r="199" spans="1:9" ht="12.75" customHeight="1" x14ac:dyDescent="0.2">
      <c r="A199" s="65"/>
      <c r="B199" s="65"/>
      <c r="C199" s="65"/>
      <c r="D199" s="65"/>
      <c r="E199" s="65"/>
      <c r="F199" s="65"/>
      <c r="G199" s="65"/>
      <c r="H199" s="65"/>
      <c r="I199" s="65"/>
    </row>
    <row r="200" spans="1:9" ht="12.75" customHeight="1" x14ac:dyDescent="0.2">
      <c r="A200" s="65"/>
      <c r="B200" s="65"/>
      <c r="C200" s="65"/>
      <c r="D200" s="65"/>
      <c r="E200" s="65"/>
      <c r="F200" s="65"/>
      <c r="G200" s="65"/>
      <c r="H200" s="65"/>
      <c r="I200" s="65"/>
    </row>
    <row r="201" spans="1:9" ht="12.75" customHeight="1" x14ac:dyDescent="0.2">
      <c r="A201" s="65"/>
      <c r="B201" s="65"/>
      <c r="C201" s="65"/>
      <c r="D201" s="65"/>
      <c r="E201" s="65"/>
      <c r="F201" s="65"/>
      <c r="G201" s="65"/>
      <c r="H201" s="65"/>
      <c r="I201" s="65"/>
    </row>
    <row r="202" spans="1:9" ht="12.75" customHeight="1" x14ac:dyDescent="0.2">
      <c r="A202" s="65"/>
      <c r="B202" s="65"/>
      <c r="C202" s="65"/>
      <c r="D202" s="65"/>
      <c r="E202" s="65"/>
      <c r="F202" s="65"/>
      <c r="G202" s="65"/>
      <c r="H202" s="65"/>
      <c r="I202" s="65"/>
    </row>
    <row r="203" spans="1:9" ht="12.75" customHeight="1" x14ac:dyDescent="0.2">
      <c r="A203" s="65"/>
      <c r="B203" s="65"/>
      <c r="C203" s="65"/>
      <c r="D203" s="65"/>
      <c r="E203" s="65"/>
      <c r="F203" s="65"/>
      <c r="G203" s="65"/>
      <c r="H203" s="65"/>
      <c r="I203" s="65"/>
    </row>
    <row r="204" spans="1:9" ht="12.75" customHeight="1" x14ac:dyDescent="0.2">
      <c r="A204" s="65"/>
      <c r="B204" s="65"/>
      <c r="C204" s="65"/>
      <c r="D204" s="65"/>
      <c r="E204" s="65"/>
      <c r="F204" s="65"/>
      <c r="G204" s="65"/>
      <c r="H204" s="65"/>
      <c r="I204" s="65"/>
    </row>
    <row r="205" spans="1:9" ht="12.75" customHeight="1" x14ac:dyDescent="0.2">
      <c r="A205" s="65"/>
      <c r="B205" s="65"/>
      <c r="C205" s="65"/>
      <c r="D205" s="65"/>
      <c r="E205" s="65"/>
      <c r="F205" s="65"/>
      <c r="G205" s="65"/>
      <c r="H205" s="65"/>
      <c r="I205" s="65"/>
    </row>
    <row r="206" spans="1:9" ht="12.75" customHeight="1" x14ac:dyDescent="0.2">
      <c r="A206" s="65"/>
      <c r="B206" s="65"/>
      <c r="C206" s="65"/>
      <c r="D206" s="65"/>
      <c r="E206" s="65"/>
      <c r="F206" s="65"/>
      <c r="G206" s="65"/>
      <c r="H206" s="65"/>
      <c r="I206" s="65"/>
    </row>
    <row r="207" spans="1:9" ht="12.75" customHeight="1" x14ac:dyDescent="0.2">
      <c r="A207" s="65"/>
      <c r="B207" s="65"/>
      <c r="C207" s="65"/>
      <c r="D207" s="65"/>
      <c r="E207" s="65"/>
      <c r="F207" s="65"/>
      <c r="G207" s="65"/>
      <c r="H207" s="65"/>
      <c r="I207" s="65"/>
    </row>
    <row r="208" spans="1:9" ht="12.75" customHeight="1" x14ac:dyDescent="0.2">
      <c r="A208" s="65"/>
      <c r="B208" s="65"/>
      <c r="C208" s="65"/>
      <c r="D208" s="65"/>
      <c r="E208" s="65"/>
      <c r="F208" s="65"/>
      <c r="G208" s="65"/>
      <c r="H208" s="65"/>
      <c r="I208" s="65"/>
    </row>
    <row r="209" spans="1:9" ht="12.75" customHeight="1" x14ac:dyDescent="0.2">
      <c r="A209" s="65"/>
      <c r="B209" s="65"/>
      <c r="C209" s="65"/>
      <c r="D209" s="65"/>
      <c r="E209" s="65"/>
      <c r="F209" s="65"/>
      <c r="G209" s="65"/>
      <c r="H209" s="65"/>
      <c r="I209" s="65"/>
    </row>
    <row r="210" spans="1:9" ht="12.75" customHeight="1" x14ac:dyDescent="0.2">
      <c r="A210" s="65"/>
      <c r="B210" s="65"/>
      <c r="C210" s="65"/>
      <c r="D210" s="65"/>
      <c r="E210" s="65"/>
      <c r="F210" s="65"/>
      <c r="G210" s="65"/>
      <c r="H210" s="65"/>
      <c r="I210" s="65"/>
    </row>
    <row r="211" spans="1:9" ht="12.75" customHeight="1" x14ac:dyDescent="0.2">
      <c r="A211" s="65"/>
      <c r="B211" s="65"/>
      <c r="C211" s="65"/>
      <c r="D211" s="65"/>
      <c r="E211" s="65"/>
      <c r="F211" s="65"/>
      <c r="G211" s="65"/>
      <c r="H211" s="65"/>
      <c r="I211" s="65"/>
    </row>
    <row r="212" spans="1:9" ht="12.75" customHeight="1" x14ac:dyDescent="0.2">
      <c r="A212" s="65"/>
      <c r="B212" s="65"/>
      <c r="C212" s="65"/>
      <c r="D212" s="65"/>
      <c r="E212" s="65"/>
      <c r="F212" s="65"/>
      <c r="G212" s="65"/>
      <c r="H212" s="65"/>
      <c r="I212" s="65"/>
    </row>
    <row r="213" spans="1:9" ht="12.75" customHeight="1" x14ac:dyDescent="0.2">
      <c r="A213" s="65"/>
      <c r="B213" s="65"/>
      <c r="C213" s="65"/>
      <c r="D213" s="65"/>
      <c r="E213" s="65"/>
      <c r="F213" s="65"/>
      <c r="G213" s="65"/>
      <c r="H213" s="65"/>
      <c r="I213" s="65"/>
    </row>
    <row r="214" spans="1:9" ht="12.75" customHeight="1" x14ac:dyDescent="0.2">
      <c r="A214" s="65"/>
      <c r="B214" s="65"/>
      <c r="C214" s="65"/>
      <c r="D214" s="65"/>
      <c r="E214" s="65"/>
      <c r="F214" s="65"/>
      <c r="G214" s="65"/>
      <c r="H214" s="65"/>
      <c r="I214" s="65"/>
    </row>
    <row r="215" spans="1:9" ht="12.75" customHeight="1" x14ac:dyDescent="0.2">
      <c r="A215" s="65"/>
      <c r="B215" s="65"/>
      <c r="C215" s="65"/>
      <c r="D215" s="65"/>
      <c r="E215" s="65"/>
      <c r="F215" s="65"/>
      <c r="G215" s="65"/>
      <c r="H215" s="65"/>
      <c r="I215" s="65"/>
    </row>
    <row r="216" spans="1:9" ht="12.75" customHeight="1" x14ac:dyDescent="0.2">
      <c r="A216" s="65"/>
      <c r="B216" s="65"/>
      <c r="C216" s="65"/>
      <c r="D216" s="65"/>
      <c r="E216" s="65"/>
      <c r="F216" s="65"/>
      <c r="G216" s="65"/>
      <c r="H216" s="65"/>
      <c r="I216" s="65"/>
    </row>
    <row r="217" spans="1:9" ht="12.75" customHeight="1" x14ac:dyDescent="0.2">
      <c r="A217" s="65"/>
      <c r="B217" s="65"/>
      <c r="C217" s="65"/>
      <c r="D217" s="65"/>
      <c r="E217" s="65"/>
      <c r="F217" s="65"/>
      <c r="G217" s="65"/>
      <c r="H217" s="65"/>
      <c r="I217" s="65"/>
    </row>
    <row r="218" spans="1:9" ht="12.75" customHeight="1" x14ac:dyDescent="0.2">
      <c r="A218" s="65"/>
      <c r="B218" s="65"/>
      <c r="C218" s="65"/>
      <c r="D218" s="65"/>
      <c r="E218" s="65"/>
      <c r="F218" s="65"/>
      <c r="G218" s="65"/>
      <c r="H218" s="65"/>
      <c r="I218" s="65"/>
    </row>
    <row r="219" spans="1:9" ht="12.75" customHeight="1" x14ac:dyDescent="0.2">
      <c r="A219" s="65"/>
      <c r="B219" s="65"/>
      <c r="C219" s="65"/>
      <c r="D219" s="65"/>
      <c r="E219" s="65"/>
      <c r="F219" s="65"/>
      <c r="G219" s="65"/>
      <c r="H219" s="65"/>
      <c r="I219" s="65"/>
    </row>
    <row r="220" spans="1:9" ht="12.75" customHeight="1" x14ac:dyDescent="0.2">
      <c r="A220" s="65"/>
      <c r="B220" s="65"/>
      <c r="C220" s="65"/>
      <c r="D220" s="65"/>
      <c r="E220" s="65"/>
      <c r="F220" s="65"/>
      <c r="G220" s="65"/>
      <c r="H220" s="65"/>
      <c r="I220" s="65"/>
    </row>
    <row r="221" spans="1:9" ht="12.75" customHeight="1" x14ac:dyDescent="0.2">
      <c r="A221" s="65"/>
      <c r="B221" s="65"/>
      <c r="C221" s="65"/>
      <c r="D221" s="65"/>
      <c r="E221" s="65"/>
      <c r="F221" s="65"/>
      <c r="G221" s="65"/>
      <c r="H221" s="65"/>
      <c r="I221" s="65"/>
    </row>
    <row r="222" spans="1:9" ht="12.75" customHeight="1" x14ac:dyDescent="0.2">
      <c r="A222" s="65"/>
      <c r="B222" s="65"/>
      <c r="C222" s="65"/>
      <c r="D222" s="65"/>
      <c r="E222" s="65"/>
      <c r="F222" s="65"/>
      <c r="G222" s="65"/>
      <c r="H222" s="65"/>
      <c r="I222" s="65"/>
    </row>
    <row r="223" spans="1:9" ht="12.75" customHeight="1" x14ac:dyDescent="0.2">
      <c r="A223" s="65"/>
      <c r="B223" s="65"/>
      <c r="C223" s="65"/>
      <c r="D223" s="65"/>
      <c r="E223" s="65"/>
      <c r="F223" s="65"/>
      <c r="G223" s="65"/>
      <c r="H223" s="65"/>
      <c r="I223" s="65"/>
    </row>
    <row r="224" spans="1:9" ht="12.75" customHeight="1" x14ac:dyDescent="0.2">
      <c r="A224" s="65"/>
      <c r="B224" s="65"/>
      <c r="C224" s="65"/>
      <c r="D224" s="65"/>
      <c r="E224" s="65"/>
      <c r="F224" s="65"/>
      <c r="G224" s="65"/>
      <c r="H224" s="65"/>
      <c r="I224" s="65"/>
    </row>
    <row r="225" spans="1:9" ht="12.75" customHeight="1" x14ac:dyDescent="0.2">
      <c r="A225" s="65"/>
      <c r="B225" s="65"/>
      <c r="C225" s="65"/>
      <c r="D225" s="65"/>
      <c r="E225" s="65"/>
      <c r="F225" s="65"/>
      <c r="G225" s="65"/>
      <c r="H225" s="65"/>
      <c r="I225" s="65"/>
    </row>
    <row r="226" spans="1:9" ht="12.75" customHeight="1" x14ac:dyDescent="0.2">
      <c r="A226" s="65"/>
      <c r="B226" s="65"/>
      <c r="C226" s="65"/>
      <c r="D226" s="65"/>
      <c r="E226" s="65"/>
      <c r="F226" s="65"/>
      <c r="G226" s="65"/>
      <c r="H226" s="65"/>
      <c r="I226" s="65"/>
    </row>
    <row r="227" spans="1:9" ht="12.75" customHeight="1" x14ac:dyDescent="0.2">
      <c r="A227" s="65"/>
      <c r="B227" s="65"/>
      <c r="C227" s="65"/>
      <c r="D227" s="65"/>
      <c r="E227" s="65"/>
      <c r="F227" s="65"/>
      <c r="G227" s="65"/>
      <c r="H227" s="65"/>
      <c r="I227" s="65"/>
    </row>
    <row r="228" spans="1:9" ht="12.75" customHeight="1" x14ac:dyDescent="0.2">
      <c r="A228" s="65"/>
      <c r="B228" s="65"/>
      <c r="C228" s="65"/>
      <c r="D228" s="65"/>
      <c r="E228" s="65"/>
      <c r="F228" s="65"/>
      <c r="G228" s="65"/>
      <c r="H228" s="65"/>
      <c r="I228" s="65"/>
    </row>
    <row r="229" spans="1:9" ht="12.75" customHeight="1" x14ac:dyDescent="0.2">
      <c r="A229" s="65"/>
      <c r="B229" s="65"/>
      <c r="C229" s="65"/>
      <c r="D229" s="65"/>
      <c r="E229" s="65"/>
      <c r="F229" s="65"/>
      <c r="G229" s="65"/>
      <c r="H229" s="65"/>
      <c r="I229" s="65"/>
    </row>
    <row r="230" spans="1:9" ht="12.75" customHeight="1" x14ac:dyDescent="0.2">
      <c r="A230" s="65"/>
      <c r="B230" s="65"/>
      <c r="C230" s="65"/>
      <c r="D230" s="65"/>
      <c r="E230" s="65"/>
      <c r="F230" s="65"/>
      <c r="G230" s="65"/>
      <c r="H230" s="65"/>
      <c r="I230" s="65"/>
    </row>
    <row r="231" spans="1:9" ht="12.75" customHeight="1" x14ac:dyDescent="0.2">
      <c r="A231" s="65"/>
      <c r="B231" s="65"/>
      <c r="C231" s="65"/>
      <c r="D231" s="65"/>
      <c r="E231" s="65"/>
      <c r="F231" s="65"/>
      <c r="G231" s="65"/>
      <c r="H231" s="65"/>
      <c r="I231" s="65"/>
    </row>
    <row r="232" spans="1:9" ht="12.75" customHeight="1" x14ac:dyDescent="0.2">
      <c r="A232" s="65"/>
      <c r="B232" s="65"/>
      <c r="C232" s="65"/>
      <c r="D232" s="65"/>
      <c r="E232" s="65"/>
      <c r="F232" s="65"/>
      <c r="G232" s="65"/>
      <c r="H232" s="65"/>
      <c r="I232" s="65"/>
    </row>
    <row r="233" spans="1:9" ht="12.75" customHeight="1" x14ac:dyDescent="0.2">
      <c r="A233" s="65"/>
      <c r="B233" s="65"/>
      <c r="C233" s="65"/>
      <c r="D233" s="65"/>
      <c r="E233" s="65"/>
      <c r="F233" s="65"/>
      <c r="G233" s="65"/>
      <c r="H233" s="65"/>
      <c r="I233" s="65"/>
    </row>
    <row r="234" spans="1:9" ht="12.75" customHeight="1" x14ac:dyDescent="0.2">
      <c r="A234" s="65"/>
      <c r="B234" s="65"/>
      <c r="C234" s="65"/>
      <c r="D234" s="65"/>
      <c r="E234" s="65"/>
      <c r="F234" s="65"/>
      <c r="G234" s="65"/>
      <c r="H234" s="65"/>
      <c r="I234" s="65"/>
    </row>
    <row r="235" spans="1:9" ht="12.75" customHeight="1" x14ac:dyDescent="0.2">
      <c r="A235" s="65"/>
      <c r="B235" s="65"/>
      <c r="C235" s="65"/>
      <c r="D235" s="65"/>
      <c r="E235" s="65"/>
      <c r="F235" s="65"/>
      <c r="G235" s="65"/>
      <c r="H235" s="65"/>
      <c r="I235" s="65"/>
    </row>
    <row r="236" spans="1:9" ht="12.75" customHeight="1" x14ac:dyDescent="0.2">
      <c r="A236" s="65"/>
      <c r="B236" s="65"/>
      <c r="C236" s="65"/>
      <c r="D236" s="65"/>
      <c r="E236" s="65"/>
      <c r="F236" s="65"/>
      <c r="G236" s="65"/>
      <c r="H236" s="65"/>
      <c r="I236" s="65"/>
    </row>
    <row r="237" spans="1:9" ht="12.75" customHeight="1" x14ac:dyDescent="0.2">
      <c r="A237" s="65"/>
      <c r="B237" s="65"/>
      <c r="C237" s="65"/>
      <c r="D237" s="65"/>
      <c r="E237" s="65"/>
      <c r="F237" s="65"/>
      <c r="G237" s="65"/>
      <c r="H237" s="65"/>
      <c r="I237" s="65"/>
    </row>
    <row r="238" spans="1:9" ht="12.75" customHeight="1" x14ac:dyDescent="0.2">
      <c r="A238" s="65"/>
      <c r="B238" s="65"/>
      <c r="C238" s="65"/>
      <c r="D238" s="65"/>
      <c r="E238" s="65"/>
      <c r="F238" s="65"/>
      <c r="G238" s="65"/>
      <c r="H238" s="65"/>
      <c r="I238" s="65"/>
    </row>
    <row r="239" spans="1:9" ht="12.75" customHeight="1" x14ac:dyDescent="0.2">
      <c r="A239" s="65"/>
      <c r="B239" s="65"/>
      <c r="C239" s="65"/>
      <c r="D239" s="65"/>
      <c r="E239" s="65"/>
      <c r="F239" s="65"/>
      <c r="G239" s="65"/>
      <c r="H239" s="65"/>
      <c r="I239" s="65"/>
    </row>
    <row r="240" spans="1:9" ht="12.75" customHeight="1" x14ac:dyDescent="0.2">
      <c r="A240" s="65"/>
      <c r="B240" s="65"/>
      <c r="C240" s="65"/>
      <c r="D240" s="65"/>
      <c r="E240" s="65"/>
      <c r="F240" s="65"/>
      <c r="G240" s="65"/>
      <c r="H240" s="65"/>
      <c r="I240" s="65"/>
    </row>
    <row r="241" spans="1:9" ht="12.75" customHeight="1" x14ac:dyDescent="0.2">
      <c r="A241" s="65"/>
      <c r="B241" s="65"/>
      <c r="C241" s="65"/>
      <c r="D241" s="65"/>
      <c r="E241" s="65"/>
      <c r="F241" s="65"/>
      <c r="G241" s="65"/>
      <c r="H241" s="65"/>
      <c r="I241" s="65"/>
    </row>
    <row r="242" spans="1:9" ht="12.75" customHeight="1" x14ac:dyDescent="0.2">
      <c r="A242" s="65"/>
      <c r="B242" s="65"/>
      <c r="C242" s="65"/>
      <c r="D242" s="65"/>
      <c r="E242" s="65"/>
      <c r="F242" s="65"/>
      <c r="G242" s="65"/>
      <c r="H242" s="65"/>
      <c r="I242" s="65"/>
    </row>
    <row r="243" spans="1:9" ht="12.75" customHeight="1" x14ac:dyDescent="0.2">
      <c r="A243" s="65"/>
      <c r="B243" s="65"/>
      <c r="C243" s="65"/>
      <c r="D243" s="65"/>
      <c r="E243" s="65"/>
      <c r="F243" s="65"/>
      <c r="G243" s="65"/>
      <c r="H243" s="65"/>
      <c r="I243" s="65"/>
    </row>
    <row r="244" spans="1:9" ht="12.75" customHeight="1" x14ac:dyDescent="0.2">
      <c r="A244" s="65"/>
      <c r="B244" s="65"/>
      <c r="C244" s="65"/>
      <c r="D244" s="65"/>
      <c r="E244" s="65"/>
      <c r="F244" s="65"/>
      <c r="G244" s="65"/>
      <c r="H244" s="65"/>
      <c r="I244" s="65"/>
    </row>
    <row r="245" spans="1:9" ht="12.75" customHeight="1" x14ac:dyDescent="0.2">
      <c r="A245" s="65"/>
      <c r="B245" s="65"/>
      <c r="C245" s="65"/>
      <c r="D245" s="65"/>
      <c r="E245" s="65"/>
      <c r="F245" s="65"/>
      <c r="G245" s="65"/>
      <c r="H245" s="65"/>
      <c r="I245" s="65"/>
    </row>
    <row r="246" spans="1:9" ht="12.75" customHeight="1" x14ac:dyDescent="0.2">
      <c r="A246" s="65"/>
      <c r="B246" s="65"/>
      <c r="C246" s="65"/>
      <c r="D246" s="65"/>
      <c r="E246" s="65"/>
      <c r="F246" s="65"/>
      <c r="G246" s="65"/>
      <c r="H246" s="65"/>
      <c r="I246" s="65"/>
    </row>
    <row r="247" spans="1:9" ht="12.75" customHeight="1" x14ac:dyDescent="0.2">
      <c r="A247" s="65"/>
      <c r="B247" s="65"/>
      <c r="C247" s="65"/>
      <c r="D247" s="65"/>
      <c r="E247" s="65"/>
      <c r="F247" s="65"/>
      <c r="G247" s="65"/>
      <c r="H247" s="65"/>
      <c r="I247" s="65"/>
    </row>
    <row r="248" spans="1:9" ht="12.75" customHeight="1" x14ac:dyDescent="0.2">
      <c r="A248" s="65"/>
      <c r="B248" s="65"/>
      <c r="C248" s="65"/>
      <c r="D248" s="65"/>
      <c r="E248" s="65"/>
      <c r="F248" s="65"/>
      <c r="G248" s="65"/>
      <c r="H248" s="65"/>
      <c r="I248" s="65"/>
    </row>
    <row r="249" spans="1:9" ht="12.75" customHeight="1" x14ac:dyDescent="0.2">
      <c r="A249" s="65"/>
      <c r="B249" s="65"/>
      <c r="C249" s="65"/>
      <c r="D249" s="65"/>
      <c r="E249" s="65"/>
      <c r="F249" s="65"/>
      <c r="G249" s="65"/>
      <c r="H249" s="65"/>
      <c r="I249" s="65"/>
    </row>
    <row r="250" spans="1:9" ht="12.75" customHeight="1" x14ac:dyDescent="0.2">
      <c r="A250" s="65"/>
      <c r="B250" s="65"/>
      <c r="C250" s="65"/>
      <c r="D250" s="65"/>
      <c r="E250" s="65"/>
      <c r="F250" s="65"/>
      <c r="G250" s="65"/>
      <c r="H250" s="65"/>
      <c r="I250" s="65"/>
    </row>
    <row r="251" spans="1:9" ht="12.75" customHeight="1" x14ac:dyDescent="0.2">
      <c r="A251" s="65"/>
      <c r="B251" s="65"/>
      <c r="C251" s="65"/>
      <c r="D251" s="65"/>
      <c r="E251" s="65"/>
      <c r="F251" s="65"/>
      <c r="G251" s="65"/>
      <c r="H251" s="65"/>
      <c r="I251" s="65"/>
    </row>
    <row r="252" spans="1:9" ht="12.75" customHeight="1" x14ac:dyDescent="0.2">
      <c r="A252" s="65"/>
      <c r="B252" s="65"/>
      <c r="C252" s="65"/>
      <c r="D252" s="65"/>
      <c r="E252" s="65"/>
      <c r="F252" s="65"/>
      <c r="G252" s="65"/>
      <c r="H252" s="65"/>
      <c r="I252" s="65"/>
    </row>
    <row r="253" spans="1:9" ht="12.75" customHeight="1" x14ac:dyDescent="0.2">
      <c r="A253" s="65"/>
      <c r="B253" s="65"/>
      <c r="C253" s="65"/>
      <c r="D253" s="65"/>
      <c r="E253" s="65"/>
      <c r="F253" s="65"/>
      <c r="G253" s="65"/>
      <c r="H253" s="65"/>
      <c r="I253" s="65"/>
    </row>
    <row r="254" spans="1:9" ht="12.75" customHeight="1" x14ac:dyDescent="0.2">
      <c r="A254" s="65"/>
      <c r="B254" s="65"/>
      <c r="C254" s="65"/>
      <c r="D254" s="65"/>
      <c r="E254" s="65"/>
      <c r="F254" s="65"/>
      <c r="G254" s="65"/>
      <c r="H254" s="65"/>
      <c r="I254" s="65"/>
    </row>
    <row r="255" spans="1:9" ht="12.75" customHeight="1" x14ac:dyDescent="0.2">
      <c r="A255" s="65"/>
      <c r="B255" s="65"/>
      <c r="C255" s="65"/>
      <c r="D255" s="65"/>
      <c r="E255" s="65"/>
      <c r="F255" s="65"/>
      <c r="G255" s="65"/>
      <c r="H255" s="65"/>
      <c r="I255" s="65"/>
    </row>
    <row r="256" spans="1:9" ht="12.75" customHeight="1" x14ac:dyDescent="0.2">
      <c r="A256" s="65"/>
      <c r="B256" s="65"/>
      <c r="C256" s="65"/>
      <c r="D256" s="65"/>
      <c r="E256" s="65"/>
      <c r="F256" s="65"/>
      <c r="G256" s="65"/>
      <c r="H256" s="65"/>
      <c r="I256" s="65"/>
    </row>
    <row r="257" spans="1:9" ht="12.75" customHeight="1" x14ac:dyDescent="0.2">
      <c r="A257" s="65"/>
      <c r="B257" s="65"/>
      <c r="C257" s="65"/>
      <c r="D257" s="65"/>
      <c r="E257" s="65"/>
      <c r="F257" s="65"/>
      <c r="G257" s="65"/>
      <c r="H257" s="65"/>
      <c r="I257" s="65"/>
    </row>
    <row r="258" spans="1:9" ht="12.75" customHeight="1" x14ac:dyDescent="0.2">
      <c r="A258" s="65"/>
      <c r="B258" s="65"/>
      <c r="C258" s="65"/>
      <c r="D258" s="65"/>
      <c r="E258" s="65"/>
      <c r="F258" s="65"/>
      <c r="G258" s="65"/>
      <c r="H258" s="65"/>
      <c r="I258" s="65"/>
    </row>
    <row r="259" spans="1:9" ht="12.75" customHeight="1" x14ac:dyDescent="0.2">
      <c r="A259" s="65"/>
      <c r="B259" s="65"/>
      <c r="C259" s="65"/>
      <c r="D259" s="65"/>
      <c r="E259" s="65"/>
      <c r="F259" s="65"/>
      <c r="G259" s="65"/>
      <c r="H259" s="65"/>
      <c r="I259" s="65"/>
    </row>
    <row r="260" spans="1:9" ht="12.75" customHeight="1" x14ac:dyDescent="0.2">
      <c r="A260" s="65"/>
      <c r="B260" s="65"/>
      <c r="C260" s="65"/>
      <c r="D260" s="65"/>
      <c r="E260" s="65"/>
      <c r="F260" s="65"/>
      <c r="G260" s="65"/>
      <c r="H260" s="65"/>
      <c r="I260" s="65"/>
    </row>
    <row r="261" spans="1:9" ht="12.75" customHeight="1" x14ac:dyDescent="0.2">
      <c r="A261" s="65"/>
      <c r="B261" s="65"/>
      <c r="C261" s="65"/>
      <c r="D261" s="65"/>
      <c r="E261" s="65"/>
      <c r="F261" s="65"/>
      <c r="G261" s="65"/>
      <c r="H261" s="65"/>
      <c r="I261" s="65"/>
    </row>
    <row r="262" spans="1:9" ht="12.75" customHeight="1" x14ac:dyDescent="0.2">
      <c r="A262" s="65"/>
      <c r="B262" s="65"/>
      <c r="C262" s="65"/>
      <c r="D262" s="65"/>
      <c r="E262" s="65"/>
      <c r="F262" s="65"/>
      <c r="G262" s="65"/>
      <c r="H262" s="65"/>
      <c r="I262" s="65"/>
    </row>
    <row r="263" spans="1:9" ht="12.75" customHeight="1" x14ac:dyDescent="0.2">
      <c r="A263" s="65"/>
      <c r="B263" s="65"/>
      <c r="C263" s="65"/>
      <c r="D263" s="65"/>
      <c r="E263" s="65"/>
      <c r="F263" s="65"/>
      <c r="G263" s="65"/>
      <c r="H263" s="65"/>
      <c r="I263" s="65"/>
    </row>
    <row r="264" spans="1:9" ht="12.75" customHeight="1" x14ac:dyDescent="0.2">
      <c r="A264" s="65"/>
      <c r="B264" s="65"/>
      <c r="C264" s="65"/>
      <c r="D264" s="65"/>
      <c r="E264" s="65"/>
      <c r="F264" s="65"/>
      <c r="G264" s="65"/>
      <c r="H264" s="65"/>
      <c r="I264" s="65"/>
    </row>
    <row r="265" spans="1:9" ht="12.75" customHeight="1" x14ac:dyDescent="0.2">
      <c r="A265" s="65"/>
      <c r="B265" s="65"/>
      <c r="C265" s="65"/>
      <c r="D265" s="65"/>
      <c r="E265" s="65"/>
      <c r="F265" s="65"/>
      <c r="G265" s="65"/>
      <c r="H265" s="65"/>
      <c r="I265" s="65"/>
    </row>
    <row r="266" spans="1:9" ht="12.75" customHeight="1" x14ac:dyDescent="0.2">
      <c r="A266" s="65"/>
      <c r="B266" s="65"/>
      <c r="C266" s="65"/>
      <c r="D266" s="65"/>
      <c r="E266" s="65"/>
      <c r="F266" s="65"/>
      <c r="G266" s="65"/>
      <c r="H266" s="65"/>
      <c r="I266" s="65"/>
    </row>
    <row r="267" spans="1:9" ht="12.75" customHeight="1" x14ac:dyDescent="0.2">
      <c r="A267" s="65"/>
      <c r="B267" s="65"/>
      <c r="C267" s="65"/>
      <c r="D267" s="65"/>
      <c r="E267" s="65"/>
      <c r="F267" s="65"/>
      <c r="G267" s="65"/>
      <c r="H267" s="65"/>
      <c r="I267" s="65"/>
    </row>
    <row r="268" spans="1:9" ht="12.75" customHeight="1" x14ac:dyDescent="0.2">
      <c r="A268" s="65"/>
      <c r="B268" s="65"/>
      <c r="C268" s="65"/>
      <c r="D268" s="65"/>
      <c r="E268" s="65"/>
      <c r="F268" s="65"/>
      <c r="G268" s="65"/>
      <c r="H268" s="65"/>
      <c r="I268" s="65"/>
    </row>
    <row r="269" spans="1:9" ht="12.75" customHeight="1" x14ac:dyDescent="0.2">
      <c r="A269" s="65"/>
      <c r="B269" s="65"/>
      <c r="C269" s="65"/>
      <c r="D269" s="65"/>
      <c r="E269" s="65"/>
      <c r="F269" s="65"/>
      <c r="G269" s="65"/>
      <c r="H269" s="65"/>
      <c r="I269" s="65"/>
    </row>
    <row r="270" spans="1:9" ht="12.75" customHeight="1" x14ac:dyDescent="0.2">
      <c r="A270" s="65"/>
      <c r="B270" s="65"/>
      <c r="C270" s="65"/>
      <c r="D270" s="65"/>
      <c r="E270" s="65"/>
      <c r="F270" s="65"/>
      <c r="G270" s="65"/>
      <c r="H270" s="65"/>
      <c r="I270" s="65"/>
    </row>
    <row r="271" spans="1:9" ht="12.75" customHeight="1" x14ac:dyDescent="0.2">
      <c r="A271" s="65"/>
      <c r="B271" s="65"/>
      <c r="C271" s="65"/>
      <c r="D271" s="65"/>
      <c r="E271" s="65"/>
      <c r="F271" s="65"/>
      <c r="G271" s="65"/>
      <c r="H271" s="65"/>
      <c r="I271" s="65"/>
    </row>
    <row r="272" spans="1:9" ht="12.75" customHeight="1" x14ac:dyDescent="0.2">
      <c r="A272" s="65"/>
      <c r="B272" s="65"/>
      <c r="C272" s="65"/>
      <c r="D272" s="65"/>
      <c r="E272" s="65"/>
      <c r="F272" s="65"/>
      <c r="G272" s="65"/>
      <c r="H272" s="65"/>
      <c r="I272" s="65"/>
    </row>
    <row r="273" spans="1:9" ht="12.75" customHeight="1" x14ac:dyDescent="0.2">
      <c r="A273" s="65"/>
      <c r="B273" s="65"/>
      <c r="C273" s="65"/>
      <c r="D273" s="65"/>
      <c r="E273" s="65"/>
      <c r="F273" s="65"/>
      <c r="G273" s="65"/>
      <c r="H273" s="65"/>
      <c r="I273" s="65"/>
    </row>
    <row r="274" spans="1:9" ht="12.75" customHeight="1" x14ac:dyDescent="0.2">
      <c r="A274" s="65"/>
      <c r="B274" s="65"/>
      <c r="C274" s="65"/>
      <c r="D274" s="65"/>
      <c r="E274" s="65"/>
      <c r="F274" s="65"/>
      <c r="G274" s="65"/>
      <c r="H274" s="65"/>
      <c r="I274" s="65"/>
    </row>
    <row r="275" spans="1:9" ht="12.75" customHeight="1" x14ac:dyDescent="0.2">
      <c r="A275" s="65"/>
      <c r="B275" s="65"/>
      <c r="C275" s="65"/>
      <c r="D275" s="65"/>
      <c r="E275" s="65"/>
      <c r="F275" s="65"/>
      <c r="G275" s="65"/>
      <c r="H275" s="65"/>
      <c r="I275" s="65"/>
    </row>
    <row r="276" spans="1:9" ht="12.75" customHeight="1" x14ac:dyDescent="0.2">
      <c r="A276" s="65"/>
      <c r="B276" s="65"/>
      <c r="C276" s="65"/>
      <c r="D276" s="65"/>
      <c r="E276" s="65"/>
      <c r="F276" s="65"/>
      <c r="G276" s="65"/>
      <c r="H276" s="65"/>
      <c r="I276" s="65"/>
    </row>
    <row r="277" spans="1:9" ht="12.75" customHeight="1" x14ac:dyDescent="0.2">
      <c r="A277" s="65"/>
      <c r="B277" s="65"/>
      <c r="C277" s="65"/>
      <c r="D277" s="65"/>
      <c r="E277" s="65"/>
      <c r="F277" s="65"/>
      <c r="G277" s="65"/>
      <c r="H277" s="65"/>
      <c r="I277" s="65"/>
    </row>
    <row r="278" spans="1:9" ht="12.75" customHeight="1" x14ac:dyDescent="0.2">
      <c r="A278" s="65"/>
      <c r="B278" s="65"/>
      <c r="C278" s="65"/>
      <c r="D278" s="65"/>
      <c r="E278" s="65"/>
      <c r="F278" s="65"/>
      <c r="G278" s="65"/>
      <c r="H278" s="65"/>
      <c r="I278" s="65"/>
    </row>
    <row r="279" spans="1:9" ht="12.75" customHeight="1" x14ac:dyDescent="0.2">
      <c r="A279" s="65"/>
      <c r="B279" s="65"/>
      <c r="C279" s="65"/>
      <c r="D279" s="65"/>
      <c r="E279" s="65"/>
      <c r="F279" s="65"/>
      <c r="G279" s="65"/>
      <c r="H279" s="65"/>
      <c r="I279" s="65"/>
    </row>
    <row r="280" spans="1:9" ht="12.75" customHeight="1" x14ac:dyDescent="0.2">
      <c r="A280" s="65"/>
      <c r="B280" s="65"/>
      <c r="C280" s="65"/>
      <c r="D280" s="65"/>
      <c r="E280" s="65"/>
      <c r="F280" s="65"/>
      <c r="G280" s="65"/>
      <c r="H280" s="65"/>
      <c r="I280" s="65"/>
    </row>
    <row r="281" spans="1:9" ht="12.75" customHeight="1" x14ac:dyDescent="0.2">
      <c r="A281" s="65"/>
      <c r="B281" s="65"/>
      <c r="C281" s="65"/>
      <c r="D281" s="65"/>
      <c r="E281" s="65"/>
      <c r="F281" s="65"/>
      <c r="G281" s="65"/>
      <c r="H281" s="65"/>
      <c r="I281" s="65"/>
    </row>
    <row r="282" spans="1:9" ht="12.75" customHeight="1" x14ac:dyDescent="0.2">
      <c r="A282" s="65"/>
      <c r="B282" s="65"/>
      <c r="C282" s="65"/>
      <c r="D282" s="65"/>
      <c r="E282" s="65"/>
      <c r="F282" s="65"/>
      <c r="G282" s="65"/>
      <c r="H282" s="65"/>
      <c r="I282" s="65"/>
    </row>
    <row r="283" spans="1:9" ht="12.75" customHeight="1" x14ac:dyDescent="0.2">
      <c r="A283" s="65"/>
      <c r="B283" s="65"/>
      <c r="C283" s="65"/>
      <c r="D283" s="65"/>
      <c r="E283" s="65"/>
      <c r="F283" s="65"/>
      <c r="G283" s="65"/>
      <c r="H283" s="65"/>
      <c r="I283" s="65"/>
    </row>
    <row r="284" spans="1:9" ht="12.75" customHeight="1" x14ac:dyDescent="0.2">
      <c r="A284" s="65"/>
      <c r="B284" s="65"/>
      <c r="C284" s="65"/>
      <c r="D284" s="65"/>
      <c r="E284" s="65"/>
      <c r="F284" s="65"/>
      <c r="G284" s="65"/>
      <c r="H284" s="65"/>
      <c r="I284" s="65"/>
    </row>
    <row r="285" spans="1:9" ht="12.75" customHeight="1" x14ac:dyDescent="0.2">
      <c r="A285" s="65"/>
      <c r="B285" s="65"/>
      <c r="C285" s="65"/>
      <c r="D285" s="65"/>
      <c r="E285" s="65"/>
      <c r="F285" s="65"/>
      <c r="G285" s="65"/>
      <c r="H285" s="65"/>
      <c r="I285" s="65"/>
    </row>
    <row r="286" spans="1:9" ht="12.75" customHeight="1" x14ac:dyDescent="0.2">
      <c r="A286" s="65"/>
      <c r="B286" s="65"/>
      <c r="C286" s="65"/>
      <c r="D286" s="65"/>
      <c r="E286" s="65"/>
      <c r="F286" s="65"/>
      <c r="G286" s="65"/>
      <c r="H286" s="65"/>
      <c r="I286" s="65"/>
    </row>
    <row r="287" spans="1:9" ht="12.75" customHeight="1" x14ac:dyDescent="0.2">
      <c r="A287" s="65"/>
      <c r="B287" s="65"/>
      <c r="C287" s="65"/>
      <c r="D287" s="65"/>
      <c r="E287" s="65"/>
      <c r="F287" s="65"/>
      <c r="G287" s="65"/>
      <c r="H287" s="65"/>
      <c r="I287" s="65"/>
    </row>
    <row r="288" spans="1:9" ht="12.75" customHeight="1" x14ac:dyDescent="0.2">
      <c r="A288" s="65"/>
      <c r="B288" s="65"/>
      <c r="C288" s="65"/>
      <c r="D288" s="65"/>
      <c r="E288" s="65"/>
      <c r="F288" s="65"/>
      <c r="G288" s="65"/>
      <c r="H288" s="65"/>
      <c r="I288" s="65"/>
    </row>
    <row r="289" spans="1:9" ht="12.75" customHeight="1" x14ac:dyDescent="0.2">
      <c r="A289" s="65"/>
      <c r="B289" s="65"/>
      <c r="C289" s="65"/>
      <c r="D289" s="65"/>
      <c r="E289" s="65"/>
      <c r="F289" s="65"/>
      <c r="G289" s="65"/>
      <c r="H289" s="65"/>
      <c r="I289" s="65"/>
    </row>
    <row r="290" spans="1:9" ht="12.75" customHeight="1" x14ac:dyDescent="0.2">
      <c r="A290" s="65"/>
      <c r="B290" s="65"/>
      <c r="C290" s="65"/>
      <c r="D290" s="65"/>
      <c r="E290" s="65"/>
      <c r="F290" s="65"/>
      <c r="G290" s="65"/>
      <c r="H290" s="65"/>
      <c r="I290" s="65"/>
    </row>
    <row r="291" spans="1:9" ht="12.75" customHeight="1" x14ac:dyDescent="0.2">
      <c r="A291" s="65"/>
      <c r="B291" s="65"/>
      <c r="C291" s="65"/>
      <c r="D291" s="65"/>
      <c r="E291" s="65"/>
      <c r="F291" s="65"/>
      <c r="G291" s="65"/>
      <c r="H291" s="65"/>
      <c r="I291" s="65"/>
    </row>
    <row r="292" spans="1:9" ht="12.75" customHeight="1" x14ac:dyDescent="0.2">
      <c r="A292" s="65"/>
      <c r="B292" s="65"/>
      <c r="C292" s="65"/>
      <c r="D292" s="65"/>
      <c r="E292" s="65"/>
      <c r="F292" s="65"/>
      <c r="G292" s="65"/>
      <c r="H292" s="65"/>
      <c r="I292" s="65"/>
    </row>
    <row r="293" spans="1:9" ht="12.75" customHeight="1" x14ac:dyDescent="0.2">
      <c r="A293" s="65"/>
      <c r="B293" s="65"/>
      <c r="C293" s="65"/>
      <c r="D293" s="65"/>
      <c r="E293" s="65"/>
      <c r="F293" s="65"/>
      <c r="G293" s="65"/>
      <c r="H293" s="65"/>
      <c r="I293" s="65"/>
    </row>
    <row r="294" spans="1:9" ht="12.75" customHeight="1" x14ac:dyDescent="0.2">
      <c r="A294" s="65"/>
      <c r="B294" s="65"/>
      <c r="C294" s="65"/>
      <c r="D294" s="65"/>
      <c r="E294" s="65"/>
      <c r="F294" s="65"/>
      <c r="G294" s="65"/>
      <c r="H294" s="65"/>
      <c r="I294" s="65"/>
    </row>
    <row r="295" spans="1:9" ht="12.75" customHeight="1" x14ac:dyDescent="0.2">
      <c r="A295" s="65"/>
      <c r="B295" s="65"/>
      <c r="C295" s="65"/>
      <c r="D295" s="65"/>
      <c r="E295" s="65"/>
      <c r="F295" s="65"/>
      <c r="G295" s="65"/>
      <c r="H295" s="65"/>
      <c r="I295" s="65"/>
    </row>
    <row r="296" spans="1:9" ht="12.75" customHeight="1" x14ac:dyDescent="0.2">
      <c r="A296" s="65"/>
      <c r="B296" s="65"/>
      <c r="C296" s="65"/>
      <c r="D296" s="65"/>
      <c r="E296" s="65"/>
      <c r="F296" s="65"/>
      <c r="G296" s="65"/>
      <c r="H296" s="65"/>
      <c r="I296" s="65"/>
    </row>
    <row r="297" spans="1:9" ht="12.75" customHeight="1" x14ac:dyDescent="0.2">
      <c r="A297" s="65"/>
      <c r="B297" s="65"/>
      <c r="C297" s="65"/>
      <c r="D297" s="65"/>
      <c r="E297" s="65"/>
      <c r="F297" s="65"/>
      <c r="G297" s="65"/>
      <c r="H297" s="65"/>
      <c r="I297" s="65"/>
    </row>
    <row r="298" spans="1:9" ht="12.75" customHeight="1" x14ac:dyDescent="0.2">
      <c r="A298" s="65"/>
      <c r="B298" s="65"/>
      <c r="C298" s="65"/>
      <c r="D298" s="65"/>
      <c r="E298" s="65"/>
      <c r="F298" s="65"/>
      <c r="G298" s="65"/>
      <c r="H298" s="65"/>
      <c r="I298" s="65"/>
    </row>
    <row r="299" spans="1:9" ht="12.75" customHeight="1" x14ac:dyDescent="0.2">
      <c r="A299" s="65"/>
      <c r="B299" s="65"/>
      <c r="C299" s="65"/>
      <c r="D299" s="65"/>
      <c r="E299" s="65"/>
      <c r="F299" s="65"/>
      <c r="G299" s="65"/>
      <c r="H299" s="65"/>
      <c r="I299" s="65"/>
    </row>
    <row r="300" spans="1:9" ht="12.75" customHeight="1" x14ac:dyDescent="0.2">
      <c r="A300" s="65"/>
      <c r="B300" s="65"/>
      <c r="C300" s="65"/>
      <c r="D300" s="65"/>
      <c r="E300" s="65"/>
      <c r="F300" s="65"/>
      <c r="G300" s="65"/>
      <c r="H300" s="65"/>
      <c r="I300" s="65"/>
    </row>
    <row r="301" spans="1:9" ht="12.75" customHeight="1" x14ac:dyDescent="0.2">
      <c r="A301" s="65"/>
      <c r="B301" s="65"/>
      <c r="C301" s="65"/>
      <c r="D301" s="65"/>
      <c r="E301" s="65"/>
      <c r="F301" s="65"/>
      <c r="G301" s="65"/>
      <c r="H301" s="65"/>
      <c r="I301" s="65"/>
    </row>
    <row r="302" spans="1:9" ht="12.75" customHeight="1" x14ac:dyDescent="0.2">
      <c r="A302" s="65"/>
      <c r="B302" s="65"/>
      <c r="C302" s="65"/>
      <c r="D302" s="65"/>
      <c r="E302" s="65"/>
      <c r="F302" s="65"/>
      <c r="G302" s="65"/>
      <c r="H302" s="65"/>
      <c r="I302" s="65"/>
    </row>
    <row r="303" spans="1:9" ht="12.75" customHeight="1" x14ac:dyDescent="0.2">
      <c r="A303" s="65"/>
      <c r="B303" s="65"/>
      <c r="C303" s="65"/>
      <c r="D303" s="65"/>
      <c r="E303" s="65"/>
      <c r="F303" s="65"/>
      <c r="G303" s="65"/>
      <c r="H303" s="65"/>
      <c r="I303" s="65"/>
    </row>
    <row r="304" spans="1:9" ht="12.75" customHeight="1" x14ac:dyDescent="0.2">
      <c r="A304" s="65"/>
      <c r="B304" s="65"/>
      <c r="C304" s="65"/>
      <c r="D304" s="65"/>
      <c r="E304" s="65"/>
      <c r="F304" s="65"/>
      <c r="G304" s="65"/>
      <c r="H304" s="65"/>
      <c r="I304" s="65"/>
    </row>
    <row r="305" spans="1:9" ht="12.75" customHeight="1" x14ac:dyDescent="0.2">
      <c r="A305" s="65"/>
      <c r="B305" s="65"/>
      <c r="C305" s="65"/>
      <c r="D305" s="65"/>
      <c r="E305" s="65"/>
      <c r="F305" s="65"/>
      <c r="G305" s="65"/>
      <c r="H305" s="65"/>
      <c r="I305" s="65"/>
    </row>
    <row r="306" spans="1:9" ht="12.75" customHeight="1" x14ac:dyDescent="0.2">
      <c r="A306" s="65"/>
      <c r="B306" s="65"/>
      <c r="C306" s="65"/>
      <c r="D306" s="65"/>
      <c r="E306" s="65"/>
      <c r="F306" s="65"/>
      <c r="G306" s="65"/>
      <c r="H306" s="65"/>
      <c r="I306" s="65"/>
    </row>
    <row r="307" spans="1:9" ht="12.75" customHeight="1" x14ac:dyDescent="0.2">
      <c r="A307" s="65"/>
      <c r="B307" s="65"/>
      <c r="C307" s="65"/>
      <c r="D307" s="65"/>
      <c r="E307" s="65"/>
      <c r="F307" s="65"/>
      <c r="G307" s="65"/>
      <c r="H307" s="65"/>
      <c r="I307" s="65"/>
    </row>
    <row r="308" spans="1:9" ht="12.75" customHeight="1" x14ac:dyDescent="0.2">
      <c r="A308" s="65"/>
      <c r="B308" s="65"/>
      <c r="C308" s="65"/>
      <c r="D308" s="65"/>
      <c r="E308" s="65"/>
      <c r="F308" s="65"/>
      <c r="G308" s="65"/>
      <c r="H308" s="65"/>
      <c r="I308" s="65"/>
    </row>
    <row r="309" spans="1:9" ht="12.75" customHeight="1" x14ac:dyDescent="0.2">
      <c r="A309" s="65"/>
      <c r="B309" s="65"/>
      <c r="C309" s="65"/>
      <c r="D309" s="65"/>
      <c r="E309" s="65"/>
      <c r="F309" s="65"/>
      <c r="G309" s="65"/>
      <c r="H309" s="65"/>
      <c r="I309" s="65"/>
    </row>
    <row r="310" spans="1:9" ht="12.75" customHeight="1" x14ac:dyDescent="0.2">
      <c r="A310" s="65"/>
      <c r="B310" s="65"/>
      <c r="C310" s="65"/>
      <c r="D310" s="65"/>
      <c r="E310" s="65"/>
      <c r="F310" s="65"/>
      <c r="G310" s="65"/>
      <c r="H310" s="65"/>
      <c r="I310" s="65"/>
    </row>
    <row r="311" spans="1:9" ht="12.75" customHeight="1" x14ac:dyDescent="0.2">
      <c r="A311" s="65"/>
      <c r="B311" s="65"/>
      <c r="C311" s="65"/>
      <c r="D311" s="65"/>
      <c r="E311" s="65"/>
      <c r="F311" s="65"/>
      <c r="G311" s="65"/>
      <c r="H311" s="65"/>
      <c r="I311" s="65"/>
    </row>
    <row r="312" spans="1:9" ht="12.75" customHeight="1" x14ac:dyDescent="0.2">
      <c r="A312" s="65"/>
      <c r="B312" s="65"/>
      <c r="C312" s="65"/>
      <c r="D312" s="65"/>
      <c r="E312" s="65"/>
      <c r="F312" s="65"/>
      <c r="G312" s="65"/>
      <c r="H312" s="65"/>
      <c r="I312" s="65"/>
    </row>
    <row r="313" spans="1:9" ht="12.75" customHeight="1" x14ac:dyDescent="0.2">
      <c r="A313" s="65"/>
      <c r="B313" s="65"/>
      <c r="C313" s="65"/>
      <c r="D313" s="65"/>
      <c r="E313" s="65"/>
      <c r="F313" s="65"/>
      <c r="G313" s="65"/>
      <c r="H313" s="65"/>
      <c r="I313" s="65"/>
    </row>
    <row r="314" spans="1:9" ht="12.75" customHeight="1" x14ac:dyDescent="0.2">
      <c r="A314" s="65"/>
      <c r="B314" s="65"/>
      <c r="C314" s="65"/>
      <c r="D314" s="65"/>
      <c r="E314" s="65"/>
      <c r="F314" s="65"/>
      <c r="G314" s="65"/>
      <c r="H314" s="65"/>
      <c r="I314" s="65"/>
    </row>
    <row r="315" spans="1:9" ht="12.75" customHeight="1" x14ac:dyDescent="0.2">
      <c r="A315" s="65"/>
      <c r="B315" s="65"/>
      <c r="C315" s="65"/>
      <c r="D315" s="65"/>
      <c r="E315" s="65"/>
      <c r="F315" s="65"/>
      <c r="G315" s="65"/>
      <c r="H315" s="65"/>
      <c r="I315" s="65"/>
    </row>
    <row r="316" spans="1:9" ht="12.75" customHeight="1" x14ac:dyDescent="0.2">
      <c r="A316" s="65"/>
      <c r="B316" s="65"/>
      <c r="C316" s="65"/>
      <c r="D316" s="65"/>
      <c r="E316" s="65"/>
      <c r="F316" s="65"/>
      <c r="G316" s="65"/>
      <c r="H316" s="65"/>
      <c r="I316" s="65"/>
    </row>
    <row r="317" spans="1:9" ht="12.75" customHeight="1" x14ac:dyDescent="0.2">
      <c r="A317" s="65"/>
      <c r="B317" s="65"/>
      <c r="C317" s="65"/>
      <c r="D317" s="65"/>
      <c r="E317" s="65"/>
      <c r="F317" s="65"/>
      <c r="G317" s="65"/>
      <c r="H317" s="65"/>
      <c r="I317" s="65"/>
    </row>
    <row r="318" spans="1:9" ht="12.75" customHeight="1" x14ac:dyDescent="0.2">
      <c r="A318" s="65"/>
      <c r="B318" s="65"/>
      <c r="C318" s="65"/>
      <c r="D318" s="65"/>
      <c r="E318" s="65"/>
      <c r="F318" s="65"/>
      <c r="G318" s="65"/>
      <c r="H318" s="65"/>
      <c r="I318" s="65"/>
    </row>
    <row r="319" spans="1:9" ht="12.75" customHeight="1" x14ac:dyDescent="0.2">
      <c r="A319" s="65"/>
      <c r="B319" s="65"/>
      <c r="C319" s="65"/>
      <c r="D319" s="65"/>
      <c r="E319" s="65"/>
      <c r="F319" s="65"/>
      <c r="G319" s="65"/>
      <c r="H319" s="65"/>
      <c r="I319" s="65"/>
    </row>
    <row r="320" spans="1:9" ht="12.75" customHeight="1" x14ac:dyDescent="0.2">
      <c r="A320" s="65"/>
      <c r="B320" s="65"/>
      <c r="C320" s="65"/>
      <c r="D320" s="65"/>
      <c r="E320" s="65"/>
      <c r="F320" s="65"/>
      <c r="G320" s="65"/>
      <c r="H320" s="65"/>
      <c r="I320" s="65"/>
    </row>
    <row r="321" spans="1:9" ht="12.75" customHeight="1" x14ac:dyDescent="0.2">
      <c r="A321" s="65"/>
      <c r="B321" s="65"/>
      <c r="C321" s="65"/>
      <c r="D321" s="65"/>
      <c r="E321" s="65"/>
      <c r="F321" s="65"/>
      <c r="G321" s="65"/>
      <c r="H321" s="65"/>
      <c r="I321" s="65"/>
    </row>
    <row r="322" spans="1:9" ht="12.75" customHeight="1" x14ac:dyDescent="0.2">
      <c r="A322" s="65"/>
      <c r="B322" s="65"/>
      <c r="C322" s="65"/>
      <c r="D322" s="65"/>
      <c r="E322" s="65"/>
      <c r="F322" s="65"/>
      <c r="G322" s="65"/>
      <c r="H322" s="65"/>
      <c r="I322" s="65"/>
    </row>
    <row r="323" spans="1:9" ht="12.75" customHeight="1" x14ac:dyDescent="0.2">
      <c r="A323" s="65"/>
      <c r="B323" s="65"/>
      <c r="C323" s="65"/>
      <c r="D323" s="65"/>
      <c r="E323" s="65"/>
      <c r="F323" s="65"/>
      <c r="G323" s="65"/>
      <c r="H323" s="65"/>
      <c r="I323" s="65"/>
    </row>
    <row r="324" spans="1:9" ht="12.75" customHeight="1" x14ac:dyDescent="0.2">
      <c r="A324" s="65"/>
      <c r="B324" s="65"/>
      <c r="C324" s="65"/>
      <c r="D324" s="65"/>
      <c r="E324" s="65"/>
      <c r="F324" s="65"/>
      <c r="G324" s="65"/>
      <c r="H324" s="65"/>
      <c r="I324" s="65"/>
    </row>
    <row r="325" spans="1:9" ht="12.75" customHeight="1" x14ac:dyDescent="0.2">
      <c r="A325" s="65"/>
      <c r="B325" s="65"/>
      <c r="C325" s="65"/>
      <c r="D325" s="65"/>
      <c r="E325" s="65"/>
      <c r="F325" s="65"/>
      <c r="G325" s="65"/>
      <c r="H325" s="65"/>
      <c r="I325" s="65"/>
    </row>
    <row r="326" spans="1:9" ht="12.75" customHeight="1" x14ac:dyDescent="0.2">
      <c r="A326" s="65"/>
      <c r="B326" s="65"/>
      <c r="C326" s="65"/>
      <c r="D326" s="65"/>
      <c r="E326" s="65"/>
      <c r="F326" s="65"/>
      <c r="G326" s="65"/>
      <c r="H326" s="65"/>
      <c r="I326" s="65"/>
    </row>
    <row r="327" spans="1:9" ht="12.75" customHeight="1" x14ac:dyDescent="0.2">
      <c r="A327" s="65"/>
      <c r="B327" s="65"/>
      <c r="C327" s="65"/>
      <c r="D327" s="65"/>
      <c r="E327" s="65"/>
      <c r="F327" s="65"/>
      <c r="G327" s="65"/>
      <c r="H327" s="65"/>
      <c r="I327" s="65"/>
    </row>
    <row r="328" spans="1:9" ht="12.75" customHeight="1" x14ac:dyDescent="0.2">
      <c r="A328" s="65"/>
      <c r="B328" s="65"/>
      <c r="C328" s="65"/>
      <c r="D328" s="65"/>
      <c r="E328" s="65"/>
      <c r="F328" s="65"/>
      <c r="G328" s="65"/>
      <c r="H328" s="65"/>
      <c r="I328" s="65"/>
    </row>
    <row r="329" spans="1:9" ht="12.75" customHeight="1" x14ac:dyDescent="0.2">
      <c r="A329" s="65"/>
      <c r="B329" s="65"/>
      <c r="C329" s="65"/>
      <c r="D329" s="65"/>
      <c r="E329" s="65"/>
      <c r="F329" s="65"/>
      <c r="G329" s="65"/>
      <c r="H329" s="65"/>
      <c r="I329" s="65"/>
    </row>
    <row r="330" spans="1:9" ht="12.75" customHeight="1" x14ac:dyDescent="0.2">
      <c r="A330" s="65"/>
      <c r="B330" s="65"/>
      <c r="C330" s="65"/>
      <c r="D330" s="65"/>
      <c r="E330" s="65"/>
      <c r="F330" s="65"/>
      <c r="G330" s="65"/>
      <c r="H330" s="65"/>
      <c r="I330" s="65"/>
    </row>
    <row r="331" spans="1:9" ht="12.75" customHeight="1" x14ac:dyDescent="0.2">
      <c r="A331" s="65"/>
      <c r="B331" s="65"/>
      <c r="C331" s="65"/>
      <c r="D331" s="65"/>
      <c r="E331" s="65"/>
      <c r="F331" s="65"/>
      <c r="G331" s="65"/>
      <c r="H331" s="65"/>
      <c r="I331" s="65"/>
    </row>
    <row r="332" spans="1:9" ht="12.75" customHeight="1" x14ac:dyDescent="0.2">
      <c r="A332" s="65"/>
      <c r="B332" s="65"/>
      <c r="C332" s="65"/>
      <c r="D332" s="65"/>
      <c r="E332" s="65"/>
      <c r="F332" s="65"/>
      <c r="G332" s="65"/>
      <c r="H332" s="65"/>
      <c r="I332" s="65"/>
    </row>
    <row r="333" spans="1:9" ht="12.75" customHeight="1" x14ac:dyDescent="0.2">
      <c r="A333" s="65"/>
      <c r="B333" s="65"/>
      <c r="C333" s="65"/>
      <c r="D333" s="65"/>
      <c r="E333" s="65"/>
      <c r="F333" s="65"/>
      <c r="G333" s="65"/>
      <c r="H333" s="65"/>
      <c r="I333" s="65"/>
    </row>
    <row r="334" spans="1:9" ht="12.75" customHeight="1" x14ac:dyDescent="0.2">
      <c r="A334" s="65"/>
      <c r="B334" s="65"/>
      <c r="C334" s="65"/>
      <c r="D334" s="65"/>
      <c r="E334" s="65"/>
      <c r="F334" s="65"/>
      <c r="G334" s="65"/>
      <c r="H334" s="65"/>
      <c r="I334" s="65"/>
    </row>
    <row r="335" spans="1:9" ht="12.75" customHeight="1" x14ac:dyDescent="0.2">
      <c r="A335" s="65"/>
      <c r="B335" s="65"/>
      <c r="C335" s="65"/>
      <c r="D335" s="65"/>
      <c r="E335" s="65"/>
      <c r="F335" s="65"/>
      <c r="G335" s="65"/>
      <c r="H335" s="65"/>
      <c r="I335" s="65"/>
    </row>
    <row r="336" spans="1:9" ht="12.75" customHeight="1" x14ac:dyDescent="0.2">
      <c r="A336" s="65"/>
      <c r="B336" s="65"/>
      <c r="C336" s="65"/>
      <c r="D336" s="65"/>
      <c r="E336" s="65"/>
      <c r="F336" s="65"/>
      <c r="G336" s="65"/>
      <c r="H336" s="65"/>
      <c r="I336" s="65"/>
    </row>
    <row r="337" spans="1:9" ht="12.75" customHeight="1" x14ac:dyDescent="0.2">
      <c r="A337" s="65"/>
      <c r="B337" s="65"/>
      <c r="C337" s="65"/>
      <c r="D337" s="65"/>
      <c r="E337" s="65"/>
      <c r="F337" s="65"/>
      <c r="G337" s="65"/>
      <c r="H337" s="65"/>
      <c r="I337" s="65"/>
    </row>
    <row r="338" spans="1:9" ht="12.75" customHeight="1" x14ac:dyDescent="0.2">
      <c r="A338" s="65"/>
      <c r="B338" s="65"/>
      <c r="C338" s="65"/>
      <c r="D338" s="65"/>
      <c r="E338" s="65"/>
      <c r="F338" s="65"/>
      <c r="G338" s="65"/>
      <c r="H338" s="65"/>
      <c r="I338" s="65"/>
    </row>
    <row r="339" spans="1:9" ht="12.75" customHeight="1" x14ac:dyDescent="0.2">
      <c r="A339" s="65"/>
      <c r="B339" s="65"/>
      <c r="C339" s="65"/>
      <c r="D339" s="65"/>
      <c r="E339" s="65"/>
      <c r="F339" s="65"/>
      <c r="G339" s="65"/>
      <c r="H339" s="65"/>
      <c r="I339" s="65"/>
    </row>
    <row r="340" spans="1:9" ht="12.75" customHeight="1" x14ac:dyDescent="0.2">
      <c r="A340" s="65"/>
      <c r="B340" s="65"/>
      <c r="C340" s="65"/>
      <c r="D340" s="65"/>
      <c r="E340" s="65"/>
      <c r="F340" s="65"/>
      <c r="G340" s="65"/>
      <c r="H340" s="65"/>
      <c r="I340" s="65"/>
    </row>
    <row r="341" spans="1:9" ht="12.75" customHeight="1" x14ac:dyDescent="0.2">
      <c r="A341" s="65"/>
      <c r="B341" s="65"/>
      <c r="C341" s="65"/>
      <c r="D341" s="65"/>
      <c r="E341" s="65"/>
      <c r="F341" s="65"/>
      <c r="G341" s="65"/>
      <c r="H341" s="65"/>
      <c r="I341" s="65"/>
    </row>
    <row r="342" spans="1:9" ht="12.75" customHeight="1" x14ac:dyDescent="0.2">
      <c r="A342" s="65"/>
      <c r="B342" s="65"/>
      <c r="C342" s="65"/>
      <c r="D342" s="65"/>
      <c r="E342" s="65"/>
      <c r="F342" s="65"/>
      <c r="G342" s="65"/>
      <c r="H342" s="65"/>
      <c r="I342" s="65"/>
    </row>
    <row r="343" spans="1:9" ht="12.75" customHeight="1" x14ac:dyDescent="0.2">
      <c r="A343" s="65"/>
      <c r="B343" s="65"/>
      <c r="C343" s="65"/>
      <c r="D343" s="65"/>
      <c r="E343" s="65"/>
      <c r="F343" s="65"/>
      <c r="G343" s="65"/>
      <c r="H343" s="65"/>
      <c r="I343" s="65"/>
    </row>
    <row r="344" spans="1:9" ht="12.75" customHeight="1" x14ac:dyDescent="0.2">
      <c r="A344" s="65"/>
      <c r="B344" s="65"/>
      <c r="C344" s="65"/>
      <c r="D344" s="65"/>
      <c r="E344" s="65"/>
      <c r="F344" s="65"/>
      <c r="G344" s="65"/>
      <c r="H344" s="65"/>
      <c r="I344" s="65"/>
    </row>
    <row r="345" spans="1:9" ht="12.75" customHeight="1" x14ac:dyDescent="0.2">
      <c r="A345" s="65"/>
      <c r="B345" s="65"/>
      <c r="C345" s="65"/>
      <c r="D345" s="65"/>
      <c r="E345" s="65"/>
      <c r="F345" s="65"/>
      <c r="G345" s="65"/>
      <c r="H345" s="65"/>
      <c r="I345" s="65"/>
    </row>
    <row r="346" spans="1:9" ht="12.75" customHeight="1" x14ac:dyDescent="0.2">
      <c r="A346" s="65"/>
      <c r="B346" s="65"/>
      <c r="C346" s="65"/>
      <c r="D346" s="65"/>
      <c r="E346" s="65"/>
      <c r="F346" s="65"/>
      <c r="G346" s="65"/>
      <c r="H346" s="65"/>
      <c r="I346" s="65"/>
    </row>
    <row r="347" spans="1:9" ht="12.75" customHeight="1" x14ac:dyDescent="0.2">
      <c r="A347" s="65"/>
      <c r="B347" s="65"/>
      <c r="C347" s="65"/>
      <c r="D347" s="65"/>
      <c r="E347" s="65"/>
      <c r="F347" s="65"/>
      <c r="G347" s="65"/>
      <c r="H347" s="65"/>
      <c r="I347" s="65"/>
    </row>
    <row r="348" spans="1:9" ht="12.75" customHeight="1" x14ac:dyDescent="0.2">
      <c r="A348" s="65"/>
      <c r="B348" s="65"/>
      <c r="C348" s="65"/>
      <c r="D348" s="65"/>
      <c r="E348" s="65"/>
      <c r="F348" s="65"/>
      <c r="G348" s="65"/>
      <c r="H348" s="65"/>
      <c r="I348" s="65"/>
    </row>
    <row r="349" spans="1:9" ht="12.75" customHeight="1" x14ac:dyDescent="0.2">
      <c r="A349" s="65"/>
      <c r="B349" s="65"/>
      <c r="C349" s="65"/>
      <c r="D349" s="65"/>
      <c r="E349" s="65"/>
      <c r="F349" s="65"/>
      <c r="G349" s="65"/>
      <c r="H349" s="65"/>
      <c r="I349" s="65"/>
    </row>
    <row r="350" spans="1:9" ht="12.75" customHeight="1" x14ac:dyDescent="0.2">
      <c r="A350" s="65"/>
      <c r="B350" s="65"/>
      <c r="C350" s="65"/>
      <c r="D350" s="65"/>
      <c r="E350" s="65"/>
      <c r="F350" s="65"/>
      <c r="G350" s="65"/>
      <c r="H350" s="65"/>
      <c r="I350" s="65"/>
    </row>
    <row r="351" spans="1:9" ht="12.75" customHeight="1" x14ac:dyDescent="0.2">
      <c r="A351" s="65"/>
      <c r="B351" s="65"/>
      <c r="C351" s="65"/>
      <c r="D351" s="65"/>
      <c r="E351" s="65"/>
      <c r="F351" s="65"/>
      <c r="G351" s="65"/>
      <c r="H351" s="65"/>
      <c r="I351" s="65"/>
    </row>
    <row r="352" spans="1:9" ht="12.75" customHeight="1" x14ac:dyDescent="0.2">
      <c r="A352" s="65"/>
      <c r="B352" s="65"/>
      <c r="C352" s="65"/>
      <c r="D352" s="65"/>
      <c r="E352" s="65"/>
      <c r="F352" s="65"/>
      <c r="G352" s="65"/>
      <c r="H352" s="65"/>
      <c r="I352" s="65"/>
    </row>
    <row r="353" spans="1:9" ht="12.75" customHeight="1" x14ac:dyDescent="0.2">
      <c r="A353" s="65"/>
      <c r="B353" s="65"/>
      <c r="C353" s="65"/>
      <c r="D353" s="65"/>
      <c r="E353" s="65"/>
      <c r="F353" s="65"/>
      <c r="G353" s="65"/>
      <c r="H353" s="65"/>
      <c r="I353" s="65"/>
    </row>
    <row r="354" spans="1:9" ht="12.75" customHeight="1" x14ac:dyDescent="0.2">
      <c r="A354" s="65"/>
      <c r="B354" s="65"/>
      <c r="C354" s="65"/>
      <c r="D354" s="65"/>
      <c r="E354" s="65"/>
      <c r="F354" s="65"/>
      <c r="G354" s="65"/>
      <c r="H354" s="65"/>
      <c r="I354" s="65"/>
    </row>
    <row r="355" spans="1:9" ht="12.75" customHeight="1" x14ac:dyDescent="0.2">
      <c r="A355" s="65"/>
      <c r="B355" s="65"/>
      <c r="C355" s="65"/>
      <c r="D355" s="65"/>
      <c r="E355" s="65"/>
      <c r="F355" s="65"/>
      <c r="G355" s="65"/>
      <c r="H355" s="65"/>
      <c r="I355" s="65"/>
    </row>
    <row r="356" spans="1:9" ht="12.75" customHeight="1" x14ac:dyDescent="0.2">
      <c r="A356" s="65"/>
      <c r="B356" s="65"/>
      <c r="C356" s="65"/>
      <c r="D356" s="65"/>
      <c r="E356" s="65"/>
      <c r="F356" s="65"/>
      <c r="G356" s="65"/>
      <c r="H356" s="65"/>
      <c r="I356" s="65"/>
    </row>
    <row r="357" spans="1:9" ht="12.75" customHeight="1" x14ac:dyDescent="0.2">
      <c r="A357" s="65"/>
      <c r="B357" s="65"/>
      <c r="C357" s="65"/>
      <c r="D357" s="65"/>
      <c r="E357" s="65"/>
      <c r="F357" s="65"/>
      <c r="G357" s="65"/>
      <c r="H357" s="65"/>
      <c r="I357" s="65"/>
    </row>
    <row r="358" spans="1:9" ht="12.75" customHeight="1" x14ac:dyDescent="0.2">
      <c r="A358" s="65"/>
      <c r="B358" s="65"/>
      <c r="C358" s="65"/>
      <c r="D358" s="65"/>
      <c r="E358" s="65"/>
      <c r="F358" s="65"/>
      <c r="G358" s="65"/>
      <c r="H358" s="65"/>
      <c r="I358" s="65"/>
    </row>
    <row r="359" spans="1:9" ht="12.75" customHeight="1" x14ac:dyDescent="0.2">
      <c r="A359" s="65"/>
      <c r="B359" s="65"/>
      <c r="C359" s="65"/>
      <c r="D359" s="65"/>
      <c r="E359" s="65"/>
      <c r="F359" s="65"/>
      <c r="G359" s="65"/>
      <c r="H359" s="65"/>
      <c r="I359" s="65"/>
    </row>
    <row r="360" spans="1:9" ht="12.75" customHeight="1" x14ac:dyDescent="0.2">
      <c r="A360" s="65"/>
      <c r="B360" s="65"/>
      <c r="C360" s="65"/>
      <c r="D360" s="65"/>
      <c r="E360" s="65"/>
      <c r="F360" s="65"/>
      <c r="G360" s="65"/>
      <c r="H360" s="65"/>
      <c r="I360" s="65"/>
    </row>
    <row r="361" spans="1:9" ht="12.75" customHeight="1" x14ac:dyDescent="0.2">
      <c r="A361" s="65"/>
      <c r="B361" s="65"/>
      <c r="C361" s="65"/>
      <c r="D361" s="65"/>
      <c r="E361" s="65"/>
      <c r="F361" s="65"/>
      <c r="G361" s="65"/>
      <c r="H361" s="65"/>
      <c r="I361" s="65"/>
    </row>
    <row r="362" spans="1:9" ht="12.75" customHeight="1" x14ac:dyDescent="0.2">
      <c r="A362" s="65"/>
      <c r="B362" s="65"/>
      <c r="C362" s="65"/>
      <c r="D362" s="65"/>
      <c r="E362" s="65"/>
      <c r="F362" s="65"/>
      <c r="G362" s="65"/>
      <c r="H362" s="65"/>
      <c r="I362" s="65"/>
    </row>
    <row r="363" spans="1:9" ht="12.75" customHeight="1" x14ac:dyDescent="0.2">
      <c r="A363" s="65"/>
      <c r="B363" s="65"/>
      <c r="C363" s="65"/>
      <c r="D363" s="65"/>
      <c r="E363" s="65"/>
      <c r="F363" s="65"/>
      <c r="G363" s="65"/>
      <c r="H363" s="65"/>
      <c r="I363" s="65"/>
    </row>
    <row r="364" spans="1:9" ht="12.75" customHeight="1" x14ac:dyDescent="0.2">
      <c r="A364" s="65"/>
      <c r="B364" s="65"/>
      <c r="C364" s="65"/>
      <c r="D364" s="65"/>
      <c r="E364" s="65"/>
      <c r="F364" s="65"/>
      <c r="G364" s="65"/>
      <c r="H364" s="65"/>
      <c r="I364" s="65"/>
    </row>
    <row r="365" spans="1:9" ht="12.75" customHeight="1" x14ac:dyDescent="0.2">
      <c r="A365" s="65"/>
      <c r="B365" s="65"/>
      <c r="C365" s="65"/>
      <c r="D365" s="65"/>
      <c r="E365" s="65"/>
      <c r="F365" s="65"/>
      <c r="G365" s="65"/>
      <c r="H365" s="65"/>
      <c r="I365" s="65"/>
    </row>
    <row r="366" spans="1:9" ht="12.75" customHeight="1" x14ac:dyDescent="0.2">
      <c r="A366" s="65"/>
      <c r="B366" s="65"/>
      <c r="C366" s="65"/>
      <c r="D366" s="65"/>
      <c r="E366" s="65"/>
      <c r="F366" s="65"/>
      <c r="G366" s="65"/>
      <c r="H366" s="65"/>
      <c r="I366" s="65"/>
    </row>
    <row r="367" spans="1:9" ht="12.75" customHeight="1" x14ac:dyDescent="0.2">
      <c r="A367" s="65"/>
      <c r="B367" s="65"/>
      <c r="C367" s="65"/>
      <c r="D367" s="65"/>
      <c r="E367" s="65"/>
      <c r="F367" s="65"/>
      <c r="G367" s="65"/>
      <c r="H367" s="65"/>
      <c r="I367" s="65"/>
    </row>
    <row r="368" spans="1:9" ht="12.75" customHeight="1" x14ac:dyDescent="0.2">
      <c r="A368" s="65"/>
      <c r="B368" s="65"/>
      <c r="C368" s="65"/>
      <c r="D368" s="65"/>
      <c r="E368" s="65"/>
      <c r="F368" s="65"/>
      <c r="G368" s="65"/>
      <c r="H368" s="65"/>
      <c r="I368" s="65"/>
    </row>
    <row r="369" spans="1:9" ht="12.75" customHeight="1" x14ac:dyDescent="0.2">
      <c r="A369" s="65"/>
      <c r="B369" s="65"/>
      <c r="C369" s="65"/>
      <c r="D369" s="65"/>
      <c r="E369" s="65"/>
      <c r="F369" s="65"/>
      <c r="G369" s="65"/>
      <c r="H369" s="65"/>
      <c r="I369" s="65"/>
    </row>
    <row r="370" spans="1:9" ht="12.75" customHeight="1" x14ac:dyDescent="0.2">
      <c r="A370" s="65"/>
      <c r="B370" s="65"/>
      <c r="C370" s="65"/>
      <c r="D370" s="65"/>
      <c r="E370" s="65"/>
      <c r="F370" s="65"/>
      <c r="G370" s="65"/>
      <c r="H370" s="65"/>
      <c r="I370" s="65"/>
    </row>
    <row r="371" spans="1:9" ht="12.75" customHeight="1" x14ac:dyDescent="0.2">
      <c r="A371" s="65"/>
      <c r="B371" s="65"/>
      <c r="C371" s="65"/>
      <c r="D371" s="65"/>
      <c r="E371" s="65"/>
      <c r="F371" s="65"/>
      <c r="G371" s="65"/>
      <c r="H371" s="65"/>
      <c r="I371" s="65"/>
    </row>
    <row r="372" spans="1:9" ht="12.75" customHeight="1" x14ac:dyDescent="0.2">
      <c r="A372" s="65"/>
      <c r="B372" s="65"/>
      <c r="C372" s="65"/>
      <c r="D372" s="65"/>
      <c r="E372" s="65"/>
      <c r="F372" s="65"/>
      <c r="G372" s="65"/>
      <c r="H372" s="65"/>
      <c r="I372" s="65"/>
    </row>
  </sheetData>
  <mergeCells count="7">
    <mergeCell ref="A54:I54"/>
    <mergeCell ref="A3:I3"/>
    <mergeCell ref="A5:E5"/>
    <mergeCell ref="F5:F6"/>
    <mergeCell ref="G5:G6"/>
    <mergeCell ref="H5:H6"/>
    <mergeCell ref="I5:I6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60" fitToHeight="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доходы ДФ_май</vt:lpstr>
      <vt:lpstr>расходы ДФ_май</vt:lpstr>
      <vt:lpstr>'доходы ДФ_май'!Заголовки_для_печати</vt:lpstr>
      <vt:lpstr>'расходы ДФ_май'!Заголовки_для_печати</vt:lpstr>
      <vt:lpstr>'расходы ДФ_май'!Область_печати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Юдин Роман Валерьевич</cp:lastModifiedBy>
  <cp:lastPrinted>2021-06-07T05:53:43Z</cp:lastPrinted>
  <dcterms:created xsi:type="dcterms:W3CDTF">2019-10-16T03:35:15Z</dcterms:created>
  <dcterms:modified xsi:type="dcterms:W3CDTF">2021-06-07T08:55:50Z</dcterms:modified>
</cp:coreProperties>
</file>